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bwdcreativeau-my.sharepoint.com/personal/shared_files_bwdstrategic_com/Documents/Clients/BWD/BWD North America OneDrive/Marketing/Thought Leadership/Conferences/2026 Social Impact World Impact Summit/"/>
    </mc:Choice>
  </mc:AlternateContent>
  <xr:revisionPtr revIDLastSave="10" documentId="11_3E455BC9CE902CADE578E3B6CED6BE9E233A5D3D" xr6:coauthVersionLast="47" xr6:coauthVersionMax="47" xr10:uidLastSave="{A83E9B8A-CD27-5E4E-95FB-9B0F0C50BF36}"/>
  <bookViews>
    <workbookView xWindow="0" yWindow="660" windowWidth="30240" windowHeight="17220" tabRatio="500" xr2:uid="{00000000-000D-0000-FFFF-FFFF00000000}"/>
  </bookViews>
  <sheets>
    <sheet name="Start Here" sheetId="1" r:id="rId1"/>
    <sheet name="Stakeholder Map" sheetId="2" r:id="rId2"/>
    <sheet name="RACI" sheetId="3" r:id="rId3"/>
    <sheet name="COSO Controls" sheetId="4" r:id="rId4"/>
    <sheet name="Metrics Dashboard" sheetId="5" r:id="rId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33" i="5" l="1"/>
  <c r="G33" i="5"/>
  <c r="F32" i="5"/>
  <c r="G32" i="5"/>
  <c r="F31" i="5"/>
  <c r="G31" i="5"/>
  <c r="F29" i="5"/>
  <c r="G29" i="5"/>
  <c r="F28" i="5"/>
  <c r="G28" i="5"/>
  <c r="F27" i="5"/>
  <c r="G27" i="5"/>
  <c r="F25" i="5"/>
  <c r="G25" i="5"/>
  <c r="F24" i="5"/>
  <c r="G24" i="5"/>
  <c r="F23" i="5"/>
  <c r="G23" i="5"/>
  <c r="F18" i="5"/>
  <c r="G18" i="5"/>
  <c r="F17" i="5"/>
  <c r="G17" i="5"/>
  <c r="F16" i="5"/>
  <c r="G16" i="5"/>
  <c r="F14" i="5"/>
  <c r="G14" i="5"/>
  <c r="F13" i="5"/>
  <c r="G13" i="5"/>
  <c r="F12" i="5"/>
  <c r="G12" i="5"/>
  <c r="F10" i="5"/>
  <c r="G10" i="5"/>
  <c r="F9" i="5"/>
  <c r="G9" i="5"/>
  <c r="F8" i="5"/>
  <c r="G8" i="5"/>
  <c r="H30" i="3"/>
  <c r="H29" i="3"/>
  <c r="H28" i="3"/>
  <c r="H27" i="3"/>
  <c r="H26" i="3"/>
  <c r="H25" i="3"/>
  <c r="H24" i="3"/>
  <c r="H23" i="3"/>
  <c r="H22" i="3"/>
  <c r="H21" i="3"/>
  <c r="H20" i="3"/>
  <c r="H19" i="3"/>
  <c r="H18" i="3"/>
  <c r="H17" i="3"/>
  <c r="H13" i="3"/>
  <c r="H12" i="3"/>
  <c r="H11" i="3"/>
  <c r="H10" i="3"/>
  <c r="H9" i="3"/>
  <c r="H8" i="3"/>
  <c r="H7" i="3"/>
  <c r="D32" i="2"/>
  <c r="W32" i="2"/>
  <c r="W31" i="2"/>
  <c r="V31" i="2"/>
  <c r="D31" i="2"/>
  <c r="U31" i="2"/>
  <c r="W30" i="2"/>
  <c r="V30" i="2"/>
  <c r="U30" i="2"/>
  <c r="T30" i="2"/>
  <c r="D30" i="2"/>
  <c r="E30" i="2"/>
  <c r="D29" i="2"/>
  <c r="W29" i="2"/>
  <c r="D28" i="2"/>
  <c r="W28" i="2"/>
  <c r="W27" i="2"/>
  <c r="V27" i="2"/>
  <c r="D27" i="2"/>
  <c r="U27" i="2"/>
  <c r="W26" i="2"/>
  <c r="V26" i="2"/>
  <c r="U26" i="2"/>
  <c r="T26" i="2"/>
  <c r="D26" i="2"/>
  <c r="E26" i="2"/>
  <c r="D25" i="2"/>
  <c r="W25" i="2"/>
  <c r="D24" i="2"/>
  <c r="W24" i="2"/>
  <c r="W23" i="2"/>
  <c r="V23" i="2"/>
  <c r="D23" i="2"/>
  <c r="U23" i="2"/>
  <c r="W22" i="2"/>
  <c r="V22" i="2"/>
  <c r="U22" i="2"/>
  <c r="T22" i="2"/>
  <c r="D22" i="2"/>
  <c r="E22" i="2"/>
  <c r="D21" i="2"/>
  <c r="W21" i="2"/>
  <c r="D20" i="2"/>
  <c r="W20" i="2"/>
  <c r="W19" i="2"/>
  <c r="V19" i="2"/>
  <c r="D19" i="2"/>
  <c r="N45" i="2"/>
  <c r="S15" i="2"/>
  <c r="R15" i="2"/>
  <c r="Q15" i="2"/>
  <c r="P15" i="2"/>
  <c r="D15" i="2"/>
  <c r="E15" i="2"/>
  <c r="D14" i="2"/>
  <c r="S14" i="2"/>
  <c r="D13" i="2"/>
  <c r="S13" i="2"/>
  <c r="S12" i="2"/>
  <c r="R12" i="2"/>
  <c r="D12" i="2"/>
  <c r="Q12" i="2"/>
  <c r="S11" i="2"/>
  <c r="R11" i="2"/>
  <c r="Q11" i="2"/>
  <c r="P11" i="2"/>
  <c r="D11" i="2"/>
  <c r="E11" i="2"/>
  <c r="D10" i="2"/>
  <c r="S10" i="2"/>
  <c r="D9" i="2"/>
  <c r="S9" i="2"/>
  <c r="S8" i="2"/>
  <c r="R8" i="2"/>
  <c r="D8" i="2"/>
  <c r="Q8" i="2"/>
  <c r="S7" i="2"/>
  <c r="R7" i="2"/>
  <c r="Q7" i="2"/>
  <c r="P7" i="2"/>
  <c r="D7" i="2"/>
  <c r="E7" i="2"/>
  <c r="N44" i="2"/>
  <c r="J44" i="2"/>
  <c r="E10" i="2"/>
  <c r="E14" i="2"/>
  <c r="E21" i="2"/>
  <c r="E25" i="2"/>
  <c r="E29" i="2"/>
  <c r="P10" i="2"/>
  <c r="P14" i="2"/>
  <c r="T21" i="2"/>
  <c r="T25" i="2"/>
  <c r="T29" i="2"/>
  <c r="E9" i="2"/>
  <c r="Q10" i="2"/>
  <c r="Q14" i="2"/>
  <c r="E32" i="2"/>
  <c r="E13" i="2"/>
  <c r="E20" i="2"/>
  <c r="U21" i="2"/>
  <c r="E28" i="2"/>
  <c r="U29" i="2"/>
  <c r="E24" i="2"/>
  <c r="U25" i="2"/>
  <c r="T32" i="2"/>
  <c r="P9" i="2"/>
  <c r="R10" i="2"/>
  <c r="P13" i="2"/>
  <c r="R14" i="2"/>
  <c r="T20" i="2"/>
  <c r="V21" i="2"/>
  <c r="M44" i="2"/>
  <c r="T24" i="2"/>
  <c r="V25" i="2"/>
  <c r="T28" i="2"/>
  <c r="V29" i="2"/>
  <c r="I40" i="2"/>
  <c r="I45" i="2"/>
  <c r="E8" i="2"/>
  <c r="Q9" i="2"/>
  <c r="J39" i="2"/>
  <c r="E12" i="2"/>
  <c r="Q13" i="2"/>
  <c r="E19" i="2"/>
  <c r="U20" i="2"/>
  <c r="E23" i="2"/>
  <c r="U24" i="2"/>
  <c r="E27" i="2"/>
  <c r="U28" i="2"/>
  <c r="E31" i="2"/>
  <c r="U32" i="2"/>
  <c r="J40" i="2"/>
  <c r="J45" i="2"/>
  <c r="P8" i="2"/>
  <c r="R9" i="2"/>
  <c r="P12" i="2"/>
  <c r="R13" i="2"/>
  <c r="T19" i="2"/>
  <c r="M39" i="2"/>
  <c r="V20" i="2"/>
  <c r="T23" i="2"/>
  <c r="V24" i="2"/>
  <c r="T27" i="2"/>
  <c r="V28" i="2"/>
  <c r="T31" i="2"/>
  <c r="V32" i="2"/>
  <c r="M40" i="2"/>
  <c r="M45" i="2"/>
  <c r="U19" i="2"/>
  <c r="N40" i="2"/>
  <c r="I44" i="2"/>
  <c r="I39" i="2"/>
  <c r="N39" i="2"/>
</calcChain>
</file>

<file path=xl/sharedStrings.xml><?xml version="1.0" encoding="utf-8"?>
<sst xmlns="http://schemas.openxmlformats.org/spreadsheetml/2006/main" count="281" uniqueCount="181">
  <si>
    <t>OPERATIONALIZING IMPACT</t>
  </si>
  <si>
    <t>Tool</t>
  </si>
  <si>
    <t>What it does</t>
  </si>
  <si>
    <t>Aligns to</t>
  </si>
  <si>
    <t>Tab</t>
  </si>
  <si>
    <t>Stakeholder Map</t>
  </si>
  <si>
    <t>Where to spend your influence — and where not to</t>
  </si>
  <si>
    <t>Strategic Alignment</t>
  </si>
  <si>
    <t>RACI Workbook</t>
  </si>
  <si>
    <t>One accountable owner per activity</t>
  </si>
  <si>
    <t>Governance &amp; Accountability</t>
  </si>
  <si>
    <t>RACI</t>
  </si>
  <si>
    <t>COSO Controls</t>
  </si>
  <si>
    <t>Evidence your auditors already recognize</t>
  </si>
  <si>
    <t>Measurement &amp; Controls</t>
  </si>
  <si>
    <t>Metrics Dashboard</t>
  </si>
  <si>
    <t>One view of progress against target</t>
  </si>
  <si>
    <t>Enterprise Integration</t>
  </si>
  <si>
    <t>•  Work in the BLANK section of each tab. Cells shaded pale are the ones you type into.</t>
  </si>
  <si>
    <t>•  Dropdowns and checks are built in — the workbook flags problems as you go (a RACI row with no single owner, a KPI slipping behind target).</t>
  </si>
  <si>
    <t>•  The EXAMPLE section shows one correct, filled-in version to copy the pattern from. Leave it as a reference or delete it.</t>
  </si>
  <si>
    <t>•  Start small: your top 10 activities, top 5 risks, 8–12 KPIs. A tool nobody maintains is worse than no tool.</t>
  </si>
  <si>
    <t>© 2026 BWD Strategic   ·   bwdstrategic.com</t>
  </si>
  <si>
    <t>Where to spend your influence — and where not to. Rate each group, and the quadrant assigns itself.</t>
  </si>
  <si>
    <t>ALIGNS TO: STRATEGIC ALIGNMENT</t>
  </si>
  <si>
    <t>Rate Influence (over your program) and Interest (in its outcomes) 1–5. 3 or above counts as High. Quadrant and posture fill in automatically — and two 2×2 maps (the example, and yours) build below the tables.</t>
  </si>
  <si>
    <t>EXAMPLE  —  Meridian Manufacturing (a fictional mid-cap manufacturer)</t>
  </si>
  <si>
    <t>Stakeholder group</t>
  </si>
  <si>
    <t>Influence
(1–5)</t>
  </si>
  <si>
    <t>Interest
(1–5)</t>
  </si>
  <si>
    <t>Quadrant
(auto)</t>
  </si>
  <si>
    <t>Recommended posture (auto)</t>
  </si>
  <si>
    <t>Your next move</t>
  </si>
  <si>
    <t>Board / CEO</t>
  </si>
  <si>
    <t>CFO</t>
  </si>
  <si>
    <t>Institutional investors</t>
  </si>
  <si>
    <t>Regulators</t>
  </si>
  <si>
    <t>Lenders / banks</t>
  </si>
  <si>
    <t>Employees</t>
  </si>
  <si>
    <t>Community / NGOs</t>
  </si>
  <si>
    <t>Trade press</t>
  </si>
  <si>
    <t>General public</t>
  </si>
  <si>
    <t>YOUR STAKEHOLDER MAP  —  list your groups, rate each, then write the move</t>
  </si>
  <si>
    <t>QUICK TIP   Plot your critics, not just your champions. A high-influence skeptic you haven't mapped is the one who quietly kills the budget.</t>
  </si>
  <si>
    <t>EXAMPLE MAP  —  plots the example groups above</t>
  </si>
  <si>
    <t>YOUR MAP  —  fills in as you complete your table</t>
  </si>
  <si>
    <t>HIGH
INFLUENCE</t>
  </si>
  <si>
    <t>KEEP SATISFIED</t>
  </si>
  <si>
    <t>MANAGE CLOSELY</t>
  </si>
  <si>
    <t>LOW
INFLUENCE</t>
  </si>
  <si>
    <t>MONITOR</t>
  </si>
  <si>
    <t>KEEP INFORMED</t>
  </si>
  <si>
    <t>LOW INTEREST</t>
  </si>
  <si>
    <t>HIGH INTEREST</t>
  </si>
  <si>
    <t>One accountable owner per activity — the fastest way to close an accountability gap.</t>
  </si>
  <si>
    <t>ALIGNS TO: GOVERNANCE &amp; ACCOUNTABILITY</t>
  </si>
  <si>
    <t>R = Responsible (does the work)    A = Accountable (exactly one per row)    C = Consulted (input before)    I = Informed (told after)</t>
  </si>
  <si>
    <t>Activity</t>
  </si>
  <si>
    <t>Sustainability
Analyst</t>
  </si>
  <si>
    <t>CSO /
Sust. Lead</t>
  </si>
  <si>
    <t>Operations</t>
  </si>
  <si>
    <t>Finance</t>
  </si>
  <si>
    <t>Legal /
Compliance</t>
  </si>
  <si>
    <t>Board /
Exec</t>
  </si>
  <si>
    <t>Owner
check</t>
  </si>
  <si>
    <t>GHG data collection (Scope 1 &amp; 2)</t>
  </si>
  <si>
    <t>R</t>
  </si>
  <si>
    <t>A</t>
  </si>
  <si>
    <t>C</t>
  </si>
  <si>
    <t>I</t>
  </si>
  <si>
    <t>Materiality assessment refresh</t>
  </si>
  <si>
    <t>Business case / capital request</t>
  </si>
  <si>
    <t>Emissions-reduction target setting</t>
  </si>
  <si>
    <t>Sustainability report sign-off</t>
  </si>
  <si>
    <t>Regulatory disclosure filing (CSRD / SEC)</t>
  </si>
  <si>
    <t>Supplier ESG data request</t>
  </si>
  <si>
    <t>YOUR RACI  —  rename the role columns to fit your org, then type into the shaded cells</t>
  </si>
  <si>
    <t>QUICK TIP   Exactly one “A” per row. If two people are accountable, nobody is — and that gap only surfaces when something goes wrong. The Owner-check column flags it for you.</t>
  </si>
  <si>
    <t>Map every sustainability risk to a control your auditors already recognize.</t>
  </si>
  <si>
    <t>ALIGNS TO: MEASUREMENT &amp; CONTROLS</t>
  </si>
  <si>
    <t>Five COSO components: Control Environment · Risk Assessment · Control Activities · Information &amp; Communication · Monitoring. Pick the component from the dropdown; define the evidence up front.</t>
  </si>
  <si>
    <t>Risk</t>
  </si>
  <si>
    <t>COSO component</t>
  </si>
  <si>
    <t>Control</t>
  </si>
  <si>
    <t>Owner</t>
  </si>
  <si>
    <t>Frequency</t>
  </si>
  <si>
    <t>Evidence required</t>
  </si>
  <si>
    <t>Status</t>
  </si>
  <si>
    <t>Inaccurate Scope 1 emissions data</t>
  </si>
  <si>
    <t>Control Activities</t>
  </si>
  <si>
    <t>Monthly reconciliation of utility invoices to reported data</t>
  </si>
  <si>
    <t>Environmental Manager</t>
  </si>
  <si>
    <t>Monthly</t>
  </si>
  <si>
    <t>Signed reconciliation sheet (retained 7 yrs)</t>
  </si>
  <si>
    <t>Operating</t>
  </si>
  <si>
    <t>Scope 3 supplier data incomplete</t>
  </si>
  <si>
    <t>Risk Assessment</t>
  </si>
  <si>
    <t>Annual supplier data-quality risk assessment</t>
  </si>
  <si>
    <t>Sustainability Analyst</t>
  </si>
  <si>
    <t>Annual</t>
  </si>
  <si>
    <t>Risk register entry + supplier scorecards</t>
  </si>
  <si>
    <t>In progress</t>
  </si>
  <si>
    <t>Unqualified sustainability claim in marketing</t>
  </si>
  <si>
    <t>Control Environment</t>
  </si>
  <si>
    <t>Legal review &amp; sign-off before any public claim</t>
  </si>
  <si>
    <t>Legal / Compliance</t>
  </si>
  <si>
    <t>Continuous</t>
  </si>
  <si>
    <t>Sign-off log with reviewer &amp; date</t>
  </si>
  <si>
    <t>Prior-year KPI restatement</t>
  </si>
  <si>
    <t>Monitoring</t>
  </si>
  <si>
    <t>Quarterly internal review of KPI trend vs source data</t>
  </si>
  <si>
    <t>Internal Audit</t>
  </si>
  <si>
    <t>Quarterly</t>
  </si>
  <si>
    <t>Review memo + variance log</t>
  </si>
  <si>
    <t>Data not disclosure-ready on time</t>
  </si>
  <si>
    <t>Information &amp; Communication</t>
  </si>
  <si>
    <t>Reporting calendar mapped to the financial close</t>
  </si>
  <si>
    <t>CSO</t>
  </si>
  <si>
    <t>Reporting calendar + close checklist</t>
  </si>
  <si>
    <t>Gap</t>
  </si>
  <si>
    <t>Energy meter data gaps at facilities</t>
  </si>
  <si>
    <t>Automated anomaly flag on missing meter reads</t>
  </si>
  <si>
    <t>System exception report</t>
  </si>
  <si>
    <t>YOUR CONTROL REGISTER  —  start with your top 5 material risks</t>
  </si>
  <si>
    <t>QUICK TIP   Define the evidence up front. Assurance readiness is decided by what you can produce, not by what you did — and evidence is the step most teams skip.</t>
  </si>
  <si>
    <t>LEARN MORE  —  the five COSO components</t>
  </si>
  <si>
    <t>Tone, structure and accountability that set the foundation for internal control.</t>
  </si>
  <si>
    <t>The specific actions — reconciliations, approvals, checks — that address those risks.</t>
  </si>
  <si>
    <t>Capturing and sharing the right data, internally and externally, on time.</t>
  </si>
  <si>
    <t>Ongoing and separate evaluations that confirm the controls are working.</t>
  </si>
  <si>
    <t>Read the guidance:</t>
  </si>
  <si>
    <t>COSO — Internal Control guidance hub (Integrated Framework &amp; FAQs)  ›  coso.org/guidance-on-ic</t>
  </si>
  <si>
    <t>Sustainability:</t>
  </si>
  <si>
    <t>COSO — Achieving Effective Internal Control over Sustainability Reporting (ICSR, 2023)  [PDF]</t>
  </si>
  <si>
    <t>Eight to twelve KPIs, each tied to a material topic and a financial metric.</t>
  </si>
  <si>
    <t>ALIGNS TO: ENTERPRISE INTEGRATION</t>
  </si>
  <si>
    <t>Progress and status fill in automatically: progress = (Current − Baseline) ÷ (Target − Baseline). Status thresholds — On track ≥ 75%, At risk 40–75%, Behind &lt; 40%.</t>
  </si>
  <si>
    <t>KPI</t>
  </si>
  <si>
    <t>Unit</t>
  </si>
  <si>
    <t>Baseline</t>
  </si>
  <si>
    <t>Current</t>
  </si>
  <si>
    <t>Target</t>
  </si>
  <si>
    <t>Progress
(auto)</t>
  </si>
  <si>
    <t>Status
(auto)</t>
  </si>
  <si>
    <t>Ties to (financial metric)</t>
  </si>
  <si>
    <t>ENVIRONMENTAL</t>
  </si>
  <si>
    <t>Scope 1 &amp; 2 emissions</t>
  </si>
  <si>
    <t>tCO₂e</t>
  </si>
  <si>
    <t>Energy &amp; carbon cost; CapEx payback</t>
  </si>
  <si>
    <t>Energy intensity</t>
  </si>
  <si>
    <t>MWh / $M rev</t>
  </si>
  <si>
    <t>Utility opex per $ of revenue</t>
  </si>
  <si>
    <t>Water withdrawal</t>
  </si>
  <si>
    <t>ML</t>
  </si>
  <si>
    <t>Utility opex; site operating risk</t>
  </si>
  <si>
    <t>SOCIAL</t>
  </si>
  <si>
    <t>Employee engagement</t>
  </si>
  <si>
    <t>%</t>
  </si>
  <si>
    <t>Retention cost / turnover</t>
  </si>
  <si>
    <t>Lost-time injury rate</t>
  </si>
  <si>
    <t>per 200k hrs</t>
  </si>
  <si>
    <t>Insurance premiums; lost-day cost</t>
  </si>
  <si>
    <t>Gender pay gap</t>
  </si>
  <si>
    <t>Talent pipeline &amp; brand risk</t>
  </si>
  <si>
    <t>GOVERNANCE</t>
  </si>
  <si>
    <t>Board independence</t>
  </si>
  <si>
    <t>Cost of capital; investor confidence</t>
  </si>
  <si>
    <t>Ethics training completion</t>
  </si>
  <si>
    <t>Compliance &amp; penalty risk</t>
  </si>
  <si>
    <t>Policy review on schedule</t>
  </si>
  <si>
    <t>Audit &amp; disclosure readiness</t>
  </si>
  <si>
    <t>YOUR DASHBOARD  —  8–12 KPIs, one per material topic; type baseline, current, target</t>
  </si>
  <si>
    <t>QUICK TIP   Mix leading with lagging. Training hours and near-miss reports move before incident rates do — an all-lagging dashboard only ever reports the past.</t>
  </si>
  <si>
    <t>Four working resources that turn the four-pillar framework into practice. Each tab has an EXAMPLE section — a filled version from a fictional mid-cap manufacturer (Meridian Manufacturing) — sitting above a BLANK section that is yours to type into.</t>
  </si>
  <si>
    <t>RESOURCES &amp; TEMPLATES  ·  STAKEHOLDER MAP</t>
  </si>
  <si>
    <t>RESOURCES &amp; TEMPLATES  ·  RACI WORKBOOK</t>
  </si>
  <si>
    <t>RESOURCES &amp; TEMPLATES  ·  COSO-ALIGNED CONTROLS</t>
  </si>
  <si>
    <t>RESOURCES &amp; TEMPLATES  ·  SUSTAINABILITY METRICS DASHBOARD</t>
  </si>
  <si>
    <t>Implementation Resources Workbook</t>
  </si>
  <si>
    <t>HOW TO USE THIS WORKBOOK</t>
  </si>
  <si>
    <t>Identifying and analyzing the risks to reliable sustainability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</si>
</sst>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"/>
    </font>
    <font>
      <b/>
      <sz val="11"/>
      <color rgb="FFC4BA4D"/>
      <name val="Arial"/>
      <family val="2"/>
    </font>
    <font>
      <b/>
      <sz val="28"/>
      <color rgb="FF003D61"/>
      <name val="Arial"/>
      <family val="2"/>
    </font>
    <font>
      <sz val="11"/>
      <color rgb="FF1A2A33"/>
      <name val="Arial"/>
      <family val="2"/>
    </font>
    <font>
      <b/>
      <sz val="10"/>
      <color rgb="FFFFFFFF"/>
      <name val="Arial"/>
      <family val="2"/>
    </font>
    <font>
      <b/>
      <sz val="10"/>
      <color rgb="FF003D61"/>
      <name val="Arial"/>
      <family val="2"/>
    </font>
    <font>
      <sz val="10"/>
      <color rgb="FF1A2A33"/>
      <name val="Arial"/>
      <family val="2"/>
    </font>
    <font>
      <b/>
      <sz val="9"/>
      <color rgb="FFFFFFFF"/>
      <name val="Arial"/>
      <family val="2"/>
    </font>
    <font>
      <sz val="9"/>
      <color rgb="FF8A8A7A"/>
      <name val="Arial"/>
      <family val="2"/>
    </font>
    <font>
      <b/>
      <sz val="11"/>
      <color rgb="FFFFFFFF"/>
      <name val="Arial"/>
      <family val="2"/>
    </font>
    <font>
      <b/>
      <sz val="8"/>
      <color rgb="FFC4BA4D"/>
      <name val="Arial"/>
      <family val="2"/>
    </font>
    <font>
      <sz val="9"/>
      <color rgb="FF6B6B5E"/>
      <name val="Arial"/>
      <family val="2"/>
    </font>
    <font>
      <b/>
      <sz val="10"/>
      <color rgb="FF1A2A33"/>
      <name val="Arial"/>
      <family val="2"/>
    </font>
    <font>
      <sz val="9"/>
      <color rgb="FF1A2A33"/>
      <name val="Arial"/>
      <family val="2"/>
    </font>
    <font>
      <sz val="9"/>
      <color rgb="FF003D61"/>
      <name val="Arial"/>
      <family val="2"/>
    </font>
    <font>
      <b/>
      <sz val="9"/>
      <color rgb="FF003D61"/>
      <name val="Arial"/>
      <family val="2"/>
    </font>
    <font>
      <b/>
      <sz val="8"/>
      <color rgb="FF7A7A6C"/>
      <name val="Arial"/>
      <family val="2"/>
    </font>
    <font>
      <b/>
      <sz val="12"/>
      <color rgb="FF1F8A82"/>
      <name val="Arial"/>
      <family val="2"/>
    </font>
    <font>
      <b/>
      <sz val="12"/>
      <color rgb="FF003D61"/>
      <name val="Arial"/>
      <family val="2"/>
    </font>
    <font>
      <b/>
      <sz val="9"/>
      <color rgb="FF1A2A33"/>
      <name val="Arial"/>
      <family val="2"/>
    </font>
    <font>
      <b/>
      <u/>
      <sz val="9"/>
      <color rgb="FF003D6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3D61"/>
        <bgColor rgb="FF1A2A33"/>
      </patternFill>
    </fill>
    <fill>
      <patternFill patternType="solid">
        <fgColor rgb="FFC9E9EA"/>
        <bgColor rgb="FFE6F4EA"/>
      </patternFill>
    </fill>
    <fill>
      <patternFill patternType="solid">
        <fgColor rgb="FFFFFDF1"/>
        <bgColor rgb="FFFFFFFF"/>
      </patternFill>
    </fill>
    <fill>
      <patternFill patternType="solid">
        <fgColor rgb="FFC4BA4D"/>
        <bgColor rgb="FFFFCC00"/>
      </patternFill>
    </fill>
    <fill>
      <patternFill patternType="solid">
        <fgColor rgb="FFEFEDE3"/>
        <bgColor rgb="FFF0EEE4"/>
      </patternFill>
    </fill>
    <fill>
      <patternFill patternType="solid">
        <fgColor rgb="FF96D7D1"/>
        <bgColor rgb="FF9CC7C2"/>
      </patternFill>
    </fill>
  </fills>
  <borders count="9">
    <border>
      <left/>
      <right/>
      <top/>
      <bottom/>
      <diagonal/>
    </border>
    <border>
      <left style="thin">
        <color rgb="FFD9D5C7"/>
      </left>
      <right style="thin">
        <color rgb="FFD9D5C7"/>
      </right>
      <top style="thin">
        <color rgb="FFD9D5C7"/>
      </top>
      <bottom style="thin">
        <color rgb="FFD9D5C7"/>
      </bottom>
      <diagonal/>
    </border>
    <border>
      <left style="thin">
        <color rgb="FF9CC7C2"/>
      </left>
      <right style="thin">
        <color rgb="FF9CC7C2"/>
      </right>
      <top style="thin">
        <color rgb="FF9CC7C2"/>
      </top>
      <bottom/>
      <diagonal/>
    </border>
    <border>
      <left style="medium">
        <color rgb="FF003D61"/>
      </left>
      <right style="medium">
        <color rgb="FF003D61"/>
      </right>
      <top style="medium">
        <color rgb="FF003D61"/>
      </top>
      <bottom/>
      <diagonal/>
    </border>
    <border>
      <left style="thin">
        <color rgb="FF9CC7C2"/>
      </left>
      <right style="thin">
        <color rgb="FF9CC7C2"/>
      </right>
      <top/>
      <bottom/>
      <diagonal/>
    </border>
    <border>
      <left style="medium">
        <color rgb="FF003D61"/>
      </left>
      <right style="medium">
        <color rgb="FF003D61"/>
      </right>
      <top/>
      <bottom/>
      <diagonal/>
    </border>
    <border>
      <left style="thin">
        <color rgb="FF9CC7C2"/>
      </left>
      <right style="thin">
        <color rgb="FF9CC7C2"/>
      </right>
      <top/>
      <bottom style="thin">
        <color rgb="FF9CC7C2"/>
      </bottom>
      <diagonal/>
    </border>
    <border>
      <left style="medium">
        <color rgb="FF003D61"/>
      </left>
      <right style="medium">
        <color rgb="FF003D61"/>
      </right>
      <top/>
      <bottom style="medium">
        <color rgb="FF003D61"/>
      </bottom>
      <diagonal/>
    </border>
    <border>
      <left style="thin">
        <color rgb="FFD9D5C7"/>
      </left>
      <right/>
      <top style="thin">
        <color rgb="FFD9D5C7"/>
      </top>
      <bottom style="thin">
        <color rgb="FFD9D5C7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 indent="1"/>
    </xf>
    <xf numFmtId="0" fontId="6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 indent="1"/>
    </xf>
    <xf numFmtId="0" fontId="0" fillId="4" borderId="1" xfId="0" applyFill="1" applyBorder="1"/>
    <xf numFmtId="0" fontId="0" fillId="6" borderId="1" xfId="0" applyFill="1" applyBorder="1" applyAlignment="1">
      <alignment horizontal="left" vertical="center" wrapText="1" indent="1"/>
    </xf>
    <xf numFmtId="0" fontId="12" fillId="6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 indent="1"/>
    </xf>
    <xf numFmtId="0" fontId="0" fillId="6" borderId="1" xfId="0" applyFill="1" applyBorder="1"/>
    <xf numFmtId="0" fontId="5" fillId="3" borderId="2" xfId="0" applyFont="1" applyFill="1" applyBorder="1" applyAlignment="1">
      <alignment horizontal="left" vertical="center" indent="1"/>
    </xf>
    <xf numFmtId="0" fontId="5" fillId="7" borderId="3" xfId="0" applyFont="1" applyFill="1" applyBorder="1" applyAlignment="1">
      <alignment horizontal="left" vertical="center" indent="1"/>
    </xf>
    <xf numFmtId="0" fontId="14" fillId="3" borderId="4" xfId="0" applyFont="1" applyFill="1" applyBorder="1" applyAlignment="1">
      <alignment horizontal="left" vertical="top" wrapText="1" indent="1"/>
    </xf>
    <xf numFmtId="0" fontId="14" fillId="7" borderId="5" xfId="0" applyFont="1" applyFill="1" applyBorder="1" applyAlignment="1">
      <alignment horizontal="left" vertical="top" wrapText="1" indent="1"/>
    </xf>
    <xf numFmtId="0" fontId="17" fillId="3" borderId="4" xfId="0" applyFont="1" applyFill="1" applyBorder="1" applyAlignment="1">
      <alignment horizontal="left" vertical="center" indent="1"/>
    </xf>
    <xf numFmtId="0" fontId="18" fillId="7" borderId="5" xfId="0" applyFont="1" applyFill="1" applyBorder="1" applyAlignment="1">
      <alignment horizontal="left" vertical="center" indent="1"/>
    </xf>
    <xf numFmtId="0" fontId="0" fillId="3" borderId="6" xfId="0" applyFill="1" applyBorder="1"/>
    <xf numFmtId="0" fontId="0" fillId="7" borderId="7" xfId="0" applyFill="1" applyBorder="1"/>
    <xf numFmtId="0" fontId="16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left" vertical="center" wrapText="1" indent="1"/>
    </xf>
    <xf numFmtId="0" fontId="13" fillId="6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 indent="1"/>
    </xf>
    <xf numFmtId="0" fontId="19" fillId="0" borderId="0" xfId="0" applyFont="1" applyAlignment="1">
      <alignment horizontal="left" vertical="center" wrapText="1" indent="1"/>
    </xf>
    <xf numFmtId="0" fontId="13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9" fontId="12" fillId="0" borderId="1" xfId="0" applyNumberFormat="1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 indent="1"/>
    </xf>
    <xf numFmtId="0" fontId="6" fillId="6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 wrapText="1" indent="1"/>
    </xf>
    <xf numFmtId="0" fontId="4" fillId="2" borderId="0" xfId="0" applyFont="1" applyFill="1" applyAlignment="1">
      <alignment horizontal="left" vertical="center" wrapText="1" indent="1"/>
    </xf>
    <xf numFmtId="0" fontId="15" fillId="3" borderId="0" xfId="0" applyFont="1" applyFill="1" applyAlignment="1">
      <alignment horizontal="left" vertical="center" wrapText="1" indent="1"/>
    </xf>
    <xf numFmtId="0" fontId="14" fillId="4" borderId="0" xfId="0" applyFont="1" applyFill="1" applyAlignment="1">
      <alignment horizontal="left" vertical="center" wrapText="1" indent="1"/>
    </xf>
    <xf numFmtId="0" fontId="5" fillId="5" borderId="0" xfId="0" applyFont="1" applyFill="1" applyAlignment="1">
      <alignment horizontal="left" vertical="center" wrapText="1" indent="1"/>
    </xf>
    <xf numFmtId="0" fontId="6" fillId="0" borderId="0" xfId="0" applyFont="1" applyAlignment="1">
      <alignment horizontal="left" vertical="top" wrapText="1"/>
    </xf>
    <xf numFmtId="0" fontId="8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16" fillId="0" borderId="0" xfId="0" applyFont="1" applyAlignment="1">
      <alignment horizontal="right" vertical="center" wrapText="1"/>
    </xf>
    <xf numFmtId="0" fontId="15" fillId="0" borderId="0" xfId="0" applyFont="1" applyAlignment="1">
      <alignment horizontal="left" vertical="center" wrapText="1" indent="1"/>
    </xf>
    <xf numFmtId="0" fontId="5" fillId="3" borderId="0" xfId="0" applyFont="1" applyFill="1" applyAlignment="1">
      <alignment horizontal="left" vertical="center" wrapText="1" indent="1"/>
    </xf>
    <xf numFmtId="0" fontId="13" fillId="0" borderId="8" xfId="0" applyFont="1" applyBorder="1" applyAlignment="1">
      <alignment horizontal="left" vertical="center" wrapText="1" indent="1"/>
    </xf>
    <xf numFmtId="0" fontId="20" fillId="0" borderId="0" xfId="0" applyFont="1" applyAlignment="1">
      <alignment horizontal="left" vertical="center" wrapText="1" indent="1"/>
    </xf>
  </cellXfs>
  <cellStyles count="1">
    <cellStyle name="Normal" xfId="0" builtinId="0"/>
  </cellStyles>
  <dxfs count="32">
    <dxf>
      <font>
        <b/>
        <sz val="9"/>
        <color rgb="FFC0392B"/>
        <name val="Arial"/>
        <charset val="1"/>
      </font>
      <fill>
        <patternFill>
          <bgColor rgb="FFFBE9E7"/>
        </patternFill>
      </fill>
    </dxf>
    <dxf>
      <font>
        <b/>
        <sz val="9"/>
        <color rgb="FFB7791F"/>
        <name val="Arial"/>
        <charset val="1"/>
      </font>
      <fill>
        <patternFill>
          <bgColor rgb="FFFDF3E2"/>
        </patternFill>
      </fill>
    </dxf>
    <dxf>
      <font>
        <b/>
        <sz val="9"/>
        <color rgb="FF2E7D32"/>
        <name val="Arial"/>
        <charset val="1"/>
      </font>
      <fill>
        <patternFill>
          <bgColor rgb="FFE6F4EA"/>
        </patternFill>
      </fill>
    </dxf>
    <dxf>
      <font>
        <b/>
        <sz val="9"/>
        <color rgb="FFC0392B"/>
        <name val="Arial"/>
        <charset val="1"/>
      </font>
      <fill>
        <patternFill>
          <bgColor rgb="FFFBE9E7"/>
        </patternFill>
      </fill>
    </dxf>
    <dxf>
      <font>
        <b/>
        <sz val="9"/>
        <color rgb="FFB7791F"/>
        <name val="Arial"/>
        <charset val="1"/>
      </font>
      <fill>
        <patternFill>
          <bgColor rgb="FFFDF3E2"/>
        </patternFill>
      </fill>
    </dxf>
    <dxf>
      <font>
        <b/>
        <sz val="9"/>
        <color rgb="FF2E7D32"/>
        <name val="Arial"/>
        <charset val="1"/>
      </font>
      <fill>
        <patternFill>
          <bgColor rgb="FFE6F4EA"/>
        </patternFill>
      </fill>
    </dxf>
    <dxf>
      <font>
        <b/>
        <sz val="9"/>
        <color rgb="FFC0392B"/>
        <name val="Arial"/>
        <charset val="1"/>
      </font>
      <fill>
        <patternFill>
          <bgColor rgb="FFFBE9E7"/>
        </patternFill>
      </fill>
    </dxf>
    <dxf>
      <font>
        <b/>
        <sz val="9"/>
        <color rgb="FFB7791F"/>
        <name val="Arial"/>
        <charset val="1"/>
      </font>
      <fill>
        <patternFill>
          <bgColor rgb="FFFDF3E2"/>
        </patternFill>
      </fill>
    </dxf>
    <dxf>
      <font>
        <b/>
        <sz val="9"/>
        <color rgb="FF2E7D32"/>
        <name val="Arial"/>
        <charset val="1"/>
      </font>
      <fill>
        <patternFill>
          <bgColor rgb="FFE6F4EA"/>
        </patternFill>
      </fill>
    </dxf>
    <dxf>
      <font>
        <b/>
        <sz val="9"/>
        <color rgb="FFC0392B"/>
        <name val="Arial"/>
        <charset val="1"/>
      </font>
      <fill>
        <patternFill>
          <bgColor rgb="FFFBE9E7"/>
        </patternFill>
      </fill>
    </dxf>
    <dxf>
      <font>
        <b/>
        <sz val="9"/>
        <color rgb="FFB7791F"/>
        <name val="Arial"/>
        <charset val="1"/>
      </font>
      <fill>
        <patternFill>
          <bgColor rgb="FFFDF3E2"/>
        </patternFill>
      </fill>
    </dxf>
    <dxf>
      <font>
        <b/>
        <sz val="9"/>
        <color rgb="FF2E7D32"/>
        <name val="Arial"/>
        <charset val="1"/>
      </font>
      <fill>
        <patternFill>
          <bgColor rgb="FFE6F4EA"/>
        </patternFill>
      </fill>
    </dxf>
    <dxf>
      <font>
        <b/>
        <sz val="9"/>
        <color rgb="FFC0392B"/>
        <name val="Arial"/>
        <charset val="1"/>
      </font>
      <fill>
        <patternFill>
          <bgColor rgb="FFFBE9E7"/>
        </patternFill>
      </fill>
    </dxf>
    <dxf>
      <font>
        <b/>
        <sz val="9"/>
        <color rgb="FF2E7D32"/>
        <name val="Arial"/>
        <charset val="1"/>
      </font>
      <fill>
        <patternFill>
          <bgColor rgb="FFE6F4EA"/>
        </patternFill>
      </fill>
    </dxf>
    <dxf>
      <font>
        <b/>
        <sz val="9"/>
        <color rgb="FFC0392B"/>
        <name val="Arial"/>
        <charset val="1"/>
      </font>
      <fill>
        <patternFill>
          <bgColor rgb="FFFBE9E7"/>
        </patternFill>
      </fill>
    </dxf>
    <dxf>
      <font>
        <b/>
        <sz val="9"/>
        <color rgb="FF2E7D32"/>
        <name val="Arial"/>
        <charset val="1"/>
      </font>
      <fill>
        <patternFill>
          <bgColor rgb="FFE6F4EA"/>
        </patternFill>
      </fill>
    </dxf>
    <dxf>
      <font>
        <b/>
        <sz val="10"/>
        <color rgb="FF7A7A6C"/>
        <name val="Arial"/>
        <charset val="1"/>
      </font>
      <fill>
        <patternFill>
          <bgColor rgb="FFF5F3EA"/>
        </patternFill>
      </fill>
    </dxf>
    <dxf>
      <font>
        <b/>
        <sz val="10"/>
        <color rgb="FF1A2A33"/>
        <name val="Arial"/>
        <charset val="1"/>
      </font>
      <fill>
        <patternFill>
          <bgColor rgb="FFC9E9EA"/>
        </patternFill>
      </fill>
    </dxf>
    <dxf>
      <font>
        <b/>
        <sz val="10"/>
        <color rgb="FF1A2A33"/>
        <name val="Arial"/>
        <charset val="1"/>
      </font>
      <fill>
        <patternFill>
          <bgColor rgb="FF96D7D1"/>
        </patternFill>
      </fill>
    </dxf>
    <dxf>
      <font>
        <b/>
        <sz val="10"/>
        <color rgb="FFFFFFFF"/>
        <name val="Arial"/>
        <charset val="1"/>
      </font>
      <fill>
        <patternFill>
          <bgColor rgb="FF003D61"/>
        </patternFill>
      </fill>
    </dxf>
    <dxf>
      <font>
        <b/>
        <sz val="10"/>
        <color rgb="FF7A7A6C"/>
        <name val="Arial"/>
        <charset val="1"/>
      </font>
      <fill>
        <patternFill>
          <bgColor rgb="FFF5F3EA"/>
        </patternFill>
      </fill>
    </dxf>
    <dxf>
      <font>
        <b/>
        <sz val="10"/>
        <color rgb="FF1A2A33"/>
        <name val="Arial"/>
        <charset val="1"/>
      </font>
      <fill>
        <patternFill>
          <bgColor rgb="FFC9E9EA"/>
        </patternFill>
      </fill>
    </dxf>
    <dxf>
      <font>
        <b/>
        <sz val="10"/>
        <color rgb="FF1A2A33"/>
        <name val="Arial"/>
        <charset val="1"/>
      </font>
      <fill>
        <patternFill>
          <bgColor rgb="FF96D7D1"/>
        </patternFill>
      </fill>
    </dxf>
    <dxf>
      <font>
        <b/>
        <sz val="10"/>
        <color rgb="FFFFFFFF"/>
        <name val="Arial"/>
        <charset val="1"/>
      </font>
      <fill>
        <patternFill>
          <bgColor rgb="FF003D61"/>
        </patternFill>
      </fill>
    </dxf>
    <dxf>
      <font>
        <b/>
        <sz val="10"/>
        <color rgb="FF7A7A6C"/>
        <name val="Arial"/>
        <charset val="1"/>
      </font>
      <fill>
        <patternFill>
          <bgColor rgb="FFF0EEE4"/>
        </patternFill>
      </fill>
    </dxf>
    <dxf>
      <font>
        <b/>
        <sz val="10"/>
        <color rgb="FF1A2A33"/>
        <name val="Arial"/>
        <charset val="1"/>
      </font>
      <fill>
        <patternFill>
          <bgColor rgb="FFC9E9EA"/>
        </patternFill>
      </fill>
    </dxf>
    <dxf>
      <font>
        <b/>
        <sz val="10"/>
        <color rgb="FF1A2A33"/>
        <name val="Arial"/>
        <charset val="1"/>
      </font>
      <fill>
        <patternFill>
          <bgColor rgb="FF96D7D1"/>
        </patternFill>
      </fill>
    </dxf>
    <dxf>
      <font>
        <b/>
        <sz val="10"/>
        <color rgb="FFFFFFFF"/>
        <name val="Arial"/>
        <charset val="1"/>
      </font>
      <fill>
        <patternFill>
          <bgColor rgb="FF003D61"/>
        </patternFill>
      </fill>
    </dxf>
    <dxf>
      <font>
        <b/>
        <sz val="10"/>
        <color rgb="FF7A7A6C"/>
        <name val="Arial"/>
        <charset val="1"/>
      </font>
      <fill>
        <patternFill>
          <bgColor rgb="FFF0EEE4"/>
        </patternFill>
      </fill>
    </dxf>
    <dxf>
      <font>
        <b/>
        <sz val="10"/>
        <color rgb="FF1A2A33"/>
        <name val="Arial"/>
        <charset val="1"/>
      </font>
      <fill>
        <patternFill>
          <bgColor rgb="FFC9E9EA"/>
        </patternFill>
      </fill>
    </dxf>
    <dxf>
      <font>
        <b/>
        <sz val="10"/>
        <color rgb="FF1A2A33"/>
        <name val="Arial"/>
        <charset val="1"/>
      </font>
      <fill>
        <patternFill>
          <bgColor rgb="FF96D7D1"/>
        </patternFill>
      </fill>
    </dxf>
    <dxf>
      <font>
        <b/>
        <sz val="10"/>
        <color rgb="FFFFFFFF"/>
        <name val="Arial"/>
        <charset val="1"/>
      </font>
      <fill>
        <patternFill>
          <bgColor rgb="FF003D61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DF1"/>
      <rgbColor rgb="FFFF00FF"/>
      <rgbColor rgb="FF00FFFF"/>
      <rgbColor rgb="FF800000"/>
      <rgbColor rgb="FF2E7D32"/>
      <rgbColor rgb="FF000080"/>
      <rgbColor rgb="FFB7791F"/>
      <rgbColor rgb="FF800080"/>
      <rgbColor rgb="FF008080"/>
      <rgbColor rgb="FF9CC7C2"/>
      <rgbColor rgb="FF7A7A6C"/>
      <rgbColor rgb="FF9999FF"/>
      <rgbColor rgb="FF993366"/>
      <rgbColor rgb="FFFDF3E2"/>
      <rgbColor rgb="FFE6F4EA"/>
      <rgbColor rgb="FF660066"/>
      <rgbColor rgb="FFFF8080"/>
      <rgbColor rgb="FF0066CC"/>
      <rgbColor rgb="FFD9D5C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9E9EA"/>
      <rgbColor rgb="FFEFEDE3"/>
      <rgbColor rgb="FFF5F3EA"/>
      <rgbColor rgb="FF96D7D1"/>
      <rgbColor rgb="FFF0EEE4"/>
      <rgbColor rgb="FFCC99FF"/>
      <rgbColor rgb="FFFBE9E7"/>
      <rgbColor rgb="FF3366FF"/>
      <rgbColor rgb="FF33CCCC"/>
      <rgbColor rgb="FFC4BA4D"/>
      <rgbColor rgb="FFFFCC00"/>
      <rgbColor rgb="FFFF9900"/>
      <rgbColor rgb="FFFF6600"/>
      <rgbColor rgb="FF6B6B5E"/>
      <rgbColor rgb="FF8A8A7A"/>
      <rgbColor rgb="FF003D61"/>
      <rgbColor rgb="FF1F8A82"/>
      <rgbColor rgb="FF003300"/>
      <rgbColor rgb="FF333300"/>
      <rgbColor rgb="FFC0392B"/>
      <rgbColor rgb="FF993366"/>
      <rgbColor rgb="FF333399"/>
      <rgbColor rgb="FF1A2A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oso.org/_files/ugd/719ba0_0b33989b84454d1682399ab5c71e49cb.pdf" TargetMode="External"/><Relationship Id="rId1" Type="http://schemas.openxmlformats.org/officeDocument/2006/relationships/hyperlink" Target="https://www.coso.org/guidance-on-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3D61"/>
  </sheetPr>
  <dimension ref="B2:E22"/>
  <sheetViews>
    <sheetView showGridLines="0" tabSelected="1" zoomScale="120" zoomScaleNormal="120" workbookViewId="0">
      <selection activeCell="H5" sqref="H5"/>
    </sheetView>
  </sheetViews>
  <sheetFormatPr baseColWidth="10" defaultColWidth="8.6640625" defaultRowHeight="15" x14ac:dyDescent="0.2"/>
  <cols>
    <col min="1" max="1" width="2.5" customWidth="1"/>
    <col min="2" max="2" width="26" customWidth="1"/>
    <col min="3" max="3" width="42" customWidth="1"/>
    <col min="4" max="4" width="26" customWidth="1"/>
    <col min="5" max="5" width="18" customWidth="1"/>
    <col min="6" max="6" width="2.5" customWidth="1"/>
  </cols>
  <sheetData>
    <row r="2" spans="2:5" x14ac:dyDescent="0.2">
      <c r="B2" s="44" t="s">
        <v>0</v>
      </c>
      <c r="C2" s="44"/>
      <c r="D2" s="44"/>
      <c r="E2" s="44"/>
    </row>
    <row r="3" spans="2:5" x14ac:dyDescent="0.2">
      <c r="B3" s="45" t="s">
        <v>178</v>
      </c>
      <c r="C3" s="45"/>
      <c r="D3" s="45"/>
      <c r="E3" s="45"/>
    </row>
    <row r="4" spans="2:5" x14ac:dyDescent="0.2">
      <c r="B4" s="45"/>
      <c r="C4" s="45"/>
      <c r="D4" s="45"/>
      <c r="E4" s="45"/>
    </row>
    <row r="5" spans="2:5" ht="48" customHeight="1" x14ac:dyDescent="0.2">
      <c r="B5" s="46" t="s">
        <v>173</v>
      </c>
      <c r="C5" s="46"/>
      <c r="D5" s="46"/>
      <c r="E5" s="46"/>
    </row>
    <row r="6" spans="2:5" x14ac:dyDescent="0.2">
      <c r="B6" s="46"/>
      <c r="C6" s="46"/>
      <c r="D6" s="46"/>
      <c r="E6" s="46"/>
    </row>
    <row r="8" spans="2:5" x14ac:dyDescent="0.2">
      <c r="B8" s="1" t="s">
        <v>1</v>
      </c>
      <c r="C8" s="2" t="s">
        <v>2</v>
      </c>
      <c r="D8" s="1" t="s">
        <v>3</v>
      </c>
      <c r="E8" s="1" t="s">
        <v>4</v>
      </c>
    </row>
    <row r="9" spans="2:5" ht="30" customHeight="1" x14ac:dyDescent="0.2">
      <c r="B9" s="3" t="s">
        <v>5</v>
      </c>
      <c r="C9" s="4" t="s">
        <v>6</v>
      </c>
      <c r="D9" s="5" t="s">
        <v>7</v>
      </c>
      <c r="E9" s="6" t="s">
        <v>5</v>
      </c>
    </row>
    <row r="10" spans="2:5" ht="30" customHeight="1" x14ac:dyDescent="0.2">
      <c r="B10" s="3" t="s">
        <v>8</v>
      </c>
      <c r="C10" s="4" t="s">
        <v>9</v>
      </c>
      <c r="D10" s="5" t="s">
        <v>10</v>
      </c>
      <c r="E10" s="6" t="s">
        <v>11</v>
      </c>
    </row>
    <row r="11" spans="2:5" ht="30" customHeight="1" x14ac:dyDescent="0.2">
      <c r="B11" s="3" t="s">
        <v>12</v>
      </c>
      <c r="C11" s="4" t="s">
        <v>13</v>
      </c>
      <c r="D11" s="5" t="s">
        <v>14</v>
      </c>
      <c r="E11" s="6" t="s">
        <v>12</v>
      </c>
    </row>
    <row r="12" spans="2:5" ht="30" customHeight="1" x14ac:dyDescent="0.2">
      <c r="B12" s="3" t="s">
        <v>15</v>
      </c>
      <c r="C12" s="4" t="s">
        <v>16</v>
      </c>
      <c r="D12" s="5" t="s">
        <v>17</v>
      </c>
      <c r="E12" s="6" t="s">
        <v>15</v>
      </c>
    </row>
    <row r="15" spans="2:5" x14ac:dyDescent="0.2">
      <c r="B15" s="47" t="s">
        <v>179</v>
      </c>
      <c r="C15" s="47"/>
      <c r="D15" s="47"/>
      <c r="E15" s="47"/>
    </row>
    <row r="16" spans="2:5" ht="27.75" customHeight="1" x14ac:dyDescent="0.2">
      <c r="B16" s="42" t="s">
        <v>18</v>
      </c>
      <c r="C16" s="42"/>
      <c r="D16" s="42"/>
      <c r="E16" s="42"/>
    </row>
    <row r="17" spans="2:5" ht="27.75" customHeight="1" x14ac:dyDescent="0.2">
      <c r="B17" s="42" t="s">
        <v>19</v>
      </c>
      <c r="C17" s="42"/>
      <c r="D17" s="42"/>
      <c r="E17" s="42"/>
    </row>
    <row r="18" spans="2:5" ht="27.75" customHeight="1" x14ac:dyDescent="0.2">
      <c r="B18" s="42" t="s">
        <v>20</v>
      </c>
      <c r="C18" s="42"/>
      <c r="D18" s="42"/>
      <c r="E18" s="42"/>
    </row>
    <row r="19" spans="2:5" ht="27.75" customHeight="1" x14ac:dyDescent="0.2">
      <c r="B19" s="42" t="s">
        <v>21</v>
      </c>
      <c r="C19" s="42"/>
      <c r="D19" s="42"/>
      <c r="E19" s="42"/>
    </row>
    <row r="22" spans="2:5" x14ac:dyDescent="0.2">
      <c r="B22" s="43" t="s">
        <v>22</v>
      </c>
      <c r="C22" s="43"/>
      <c r="D22" s="43"/>
      <c r="E22" s="43"/>
    </row>
  </sheetData>
  <mergeCells count="9">
    <mergeCell ref="B17:E17"/>
    <mergeCell ref="B18:E18"/>
    <mergeCell ref="B19:E19"/>
    <mergeCell ref="B22:E22"/>
    <mergeCell ref="B2:E2"/>
    <mergeCell ref="B3:E4"/>
    <mergeCell ref="B5:E6"/>
    <mergeCell ref="B15:E15"/>
    <mergeCell ref="B16:E16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3D61"/>
  </sheetPr>
  <dimension ref="A1:W47"/>
  <sheetViews>
    <sheetView showGridLines="0" zoomScaleNormal="100" workbookViewId="0">
      <pane ySplit="4" topLeftCell="A5" activePane="bottomLeft" state="frozen"/>
      <selection pane="bottomLeft" sqref="A1:XFD1048576"/>
    </sheetView>
  </sheetViews>
  <sheetFormatPr baseColWidth="10" defaultColWidth="8.6640625" defaultRowHeight="15" x14ac:dyDescent="0.2"/>
  <cols>
    <col min="1" max="1" width="30" customWidth="1"/>
    <col min="2" max="3" width="13" customWidth="1"/>
    <col min="4" max="4" width="18" customWidth="1"/>
    <col min="5" max="5" width="40" customWidth="1"/>
    <col min="6" max="6" width="34" customWidth="1"/>
    <col min="7" max="7" width="2" customWidth="1"/>
    <col min="8" max="8" width="15" customWidth="1"/>
    <col min="9" max="10" width="26" customWidth="1"/>
    <col min="11" max="11" width="3" customWidth="1"/>
    <col min="12" max="12" width="15" customWidth="1"/>
    <col min="13" max="14" width="26" customWidth="1"/>
    <col min="16" max="23" width="13" hidden="1" customWidth="1"/>
  </cols>
  <sheetData>
    <row r="1" spans="1:19" ht="25.5" customHeight="1" x14ac:dyDescent="0.2">
      <c r="A1" s="34" t="s">
        <v>174</v>
      </c>
      <c r="B1" s="34"/>
      <c r="C1" s="34"/>
      <c r="D1" s="34"/>
      <c r="E1" s="34"/>
      <c r="F1" s="34"/>
    </row>
    <row r="2" spans="1:19" ht="30" customHeight="1" x14ac:dyDescent="0.2">
      <c r="A2" s="35" t="s">
        <v>23</v>
      </c>
      <c r="B2" s="35"/>
      <c r="C2" s="35"/>
      <c r="D2" s="35"/>
      <c r="E2" s="36" t="s">
        <v>24</v>
      </c>
      <c r="F2" s="36"/>
    </row>
    <row r="3" spans="1:19" ht="27.75" customHeight="1" x14ac:dyDescent="0.2">
      <c r="A3" s="37" t="s">
        <v>25</v>
      </c>
      <c r="B3" s="37"/>
      <c r="C3" s="37"/>
      <c r="D3" s="37"/>
      <c r="E3" s="37"/>
      <c r="F3" s="37"/>
    </row>
    <row r="5" spans="1:19" ht="21.75" customHeight="1" x14ac:dyDescent="0.2">
      <c r="A5" s="38" t="s">
        <v>26</v>
      </c>
      <c r="B5" s="38"/>
      <c r="C5" s="38"/>
      <c r="D5" s="38"/>
      <c r="E5" s="38"/>
      <c r="F5" s="38"/>
    </row>
    <row r="6" spans="1:19" ht="30" customHeight="1" x14ac:dyDescent="0.2">
      <c r="A6" s="6" t="s">
        <v>27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32</v>
      </c>
    </row>
    <row r="7" spans="1:19" ht="19.5" customHeight="1" x14ac:dyDescent="0.2">
      <c r="A7" s="4" t="s">
        <v>33</v>
      </c>
      <c r="B7" s="7">
        <v>5</v>
      </c>
      <c r="C7" s="7">
        <v>4</v>
      </c>
      <c r="D7" s="7" t="str">
        <f t="shared" ref="D7:D15" si="0">IF(OR(B7="",C7=""),"",IF(AND(B7&gt;=3,C7&gt;=3),"Manage closely",IF(AND(B7&gt;=3,C7&lt;3),"Keep satisfied",IF(AND(B7&lt;3,C7&gt;=3),"Keep informed","Monitor"))))</f>
        <v>Manage closely</v>
      </c>
      <c r="E7" s="8" t="str">
        <f t="shared" ref="E7:E15" si="1">IF(D7="","",IF(D7="Manage closely","Engage directly; co-design; bring into key decisions",IF(D7="Keep satisfied","Keep confident; brief regularly; no surprises",IF(D7="Keep informed","Share progress; enlist as advocates","Light touch; watch for change"))))</f>
        <v>Engage directly; co-design; bring into key decisions</v>
      </c>
      <c r="F7" s="9"/>
      <c r="P7" t="str">
        <f t="shared" ref="P7:P15" si="2">IF($D7="Keep satisfied",$A7&amp;"","")</f>
        <v/>
      </c>
      <c r="Q7" t="str">
        <f t="shared" ref="Q7:Q15" si="3">IF($D7="Manage closely",$A7&amp;"","")</f>
        <v>Board / CEO</v>
      </c>
      <c r="R7" t="str">
        <f t="shared" ref="R7:R15" si="4">IF($D7="Monitor",$A7&amp;"","")</f>
        <v/>
      </c>
      <c r="S7" t="str">
        <f t="shared" ref="S7:S15" si="5">IF($D7="Keep informed",$A7&amp;"","")</f>
        <v/>
      </c>
    </row>
    <row r="8" spans="1:19" ht="19.5" customHeight="1" x14ac:dyDescent="0.2">
      <c r="A8" s="4" t="s">
        <v>34</v>
      </c>
      <c r="B8" s="7">
        <v>5</v>
      </c>
      <c r="C8" s="7">
        <v>3</v>
      </c>
      <c r="D8" s="7" t="str">
        <f t="shared" si="0"/>
        <v>Manage closely</v>
      </c>
      <c r="E8" s="8" t="str">
        <f t="shared" si="1"/>
        <v>Engage directly; co-design; bring into key decisions</v>
      </c>
      <c r="F8" s="9"/>
      <c r="P8" t="str">
        <f t="shared" si="2"/>
        <v/>
      </c>
      <c r="Q8" t="str">
        <f t="shared" si="3"/>
        <v>CFO</v>
      </c>
      <c r="R8" t="str">
        <f t="shared" si="4"/>
        <v/>
      </c>
      <c r="S8" t="str">
        <f t="shared" si="5"/>
        <v/>
      </c>
    </row>
    <row r="9" spans="1:19" ht="19.5" customHeight="1" x14ac:dyDescent="0.2">
      <c r="A9" s="4" t="s">
        <v>35</v>
      </c>
      <c r="B9" s="7">
        <v>4</v>
      </c>
      <c r="C9" s="7">
        <v>4</v>
      </c>
      <c r="D9" s="7" t="str">
        <f t="shared" si="0"/>
        <v>Manage closely</v>
      </c>
      <c r="E9" s="8" t="str">
        <f t="shared" si="1"/>
        <v>Engage directly; co-design; bring into key decisions</v>
      </c>
      <c r="F9" s="9"/>
      <c r="P9" t="str">
        <f t="shared" si="2"/>
        <v/>
      </c>
      <c r="Q9" t="str">
        <f t="shared" si="3"/>
        <v>Institutional investors</v>
      </c>
      <c r="R9" t="str">
        <f t="shared" si="4"/>
        <v/>
      </c>
      <c r="S9" t="str">
        <f t="shared" si="5"/>
        <v/>
      </c>
    </row>
    <row r="10" spans="1:19" ht="19.5" customHeight="1" x14ac:dyDescent="0.2">
      <c r="A10" s="4" t="s">
        <v>36</v>
      </c>
      <c r="B10" s="7">
        <v>4</v>
      </c>
      <c r="C10" s="7">
        <v>2</v>
      </c>
      <c r="D10" s="7" t="str">
        <f t="shared" si="0"/>
        <v>Keep satisfied</v>
      </c>
      <c r="E10" s="8" t="str">
        <f t="shared" si="1"/>
        <v>Keep confident; brief regularly; no surprises</v>
      </c>
      <c r="F10" s="9"/>
      <c r="P10" t="str">
        <f t="shared" si="2"/>
        <v>Regulators</v>
      </c>
      <c r="Q10" t="str">
        <f t="shared" si="3"/>
        <v/>
      </c>
      <c r="R10" t="str">
        <f t="shared" si="4"/>
        <v/>
      </c>
      <c r="S10" t="str">
        <f t="shared" si="5"/>
        <v/>
      </c>
    </row>
    <row r="11" spans="1:19" ht="19.5" customHeight="1" x14ac:dyDescent="0.2">
      <c r="A11" s="4" t="s">
        <v>37</v>
      </c>
      <c r="B11" s="7">
        <v>3</v>
      </c>
      <c r="C11" s="7">
        <v>2</v>
      </c>
      <c r="D11" s="7" t="str">
        <f t="shared" si="0"/>
        <v>Keep satisfied</v>
      </c>
      <c r="E11" s="8" t="str">
        <f t="shared" si="1"/>
        <v>Keep confident; brief regularly; no surprises</v>
      </c>
      <c r="F11" s="9"/>
      <c r="P11" t="str">
        <f t="shared" si="2"/>
        <v>Lenders / banks</v>
      </c>
      <c r="Q11" t="str">
        <f t="shared" si="3"/>
        <v/>
      </c>
      <c r="R11" t="str">
        <f t="shared" si="4"/>
        <v/>
      </c>
      <c r="S11" t="str">
        <f t="shared" si="5"/>
        <v/>
      </c>
    </row>
    <row r="12" spans="1:19" ht="19.5" customHeight="1" x14ac:dyDescent="0.2">
      <c r="A12" s="4" t="s">
        <v>38</v>
      </c>
      <c r="B12" s="7">
        <v>2</v>
      </c>
      <c r="C12" s="7">
        <v>4</v>
      </c>
      <c r="D12" s="7" t="str">
        <f t="shared" si="0"/>
        <v>Keep informed</v>
      </c>
      <c r="E12" s="8" t="str">
        <f t="shared" si="1"/>
        <v>Share progress; enlist as advocates</v>
      </c>
      <c r="F12" s="9"/>
      <c r="P12" t="str">
        <f t="shared" si="2"/>
        <v/>
      </c>
      <c r="Q12" t="str">
        <f t="shared" si="3"/>
        <v/>
      </c>
      <c r="R12" t="str">
        <f t="shared" si="4"/>
        <v/>
      </c>
      <c r="S12" t="str">
        <f t="shared" si="5"/>
        <v>Employees</v>
      </c>
    </row>
    <row r="13" spans="1:19" ht="19.5" customHeight="1" x14ac:dyDescent="0.2">
      <c r="A13" s="4" t="s">
        <v>39</v>
      </c>
      <c r="B13" s="7">
        <v>2</v>
      </c>
      <c r="C13" s="7">
        <v>5</v>
      </c>
      <c r="D13" s="7" t="str">
        <f t="shared" si="0"/>
        <v>Keep informed</v>
      </c>
      <c r="E13" s="8" t="str">
        <f t="shared" si="1"/>
        <v>Share progress; enlist as advocates</v>
      </c>
      <c r="F13" s="9"/>
      <c r="P13" t="str">
        <f t="shared" si="2"/>
        <v/>
      </c>
      <c r="Q13" t="str">
        <f t="shared" si="3"/>
        <v/>
      </c>
      <c r="R13" t="str">
        <f t="shared" si="4"/>
        <v/>
      </c>
      <c r="S13" t="str">
        <f t="shared" si="5"/>
        <v>Community / NGOs</v>
      </c>
    </row>
    <row r="14" spans="1:19" ht="19.5" customHeight="1" x14ac:dyDescent="0.2">
      <c r="A14" s="4" t="s">
        <v>40</v>
      </c>
      <c r="B14" s="7">
        <v>1</v>
      </c>
      <c r="C14" s="7">
        <v>2</v>
      </c>
      <c r="D14" s="7" t="str">
        <f t="shared" si="0"/>
        <v>Monitor</v>
      </c>
      <c r="E14" s="8" t="str">
        <f t="shared" si="1"/>
        <v>Light touch; watch for change</v>
      </c>
      <c r="F14" s="9"/>
      <c r="P14" t="str">
        <f t="shared" si="2"/>
        <v/>
      </c>
      <c r="Q14" t="str">
        <f t="shared" si="3"/>
        <v/>
      </c>
      <c r="R14" t="str">
        <f t="shared" si="4"/>
        <v>Trade press</v>
      </c>
      <c r="S14" t="str">
        <f t="shared" si="5"/>
        <v/>
      </c>
    </row>
    <row r="15" spans="1:19" ht="19.5" customHeight="1" x14ac:dyDescent="0.2">
      <c r="A15" s="4" t="s">
        <v>41</v>
      </c>
      <c r="B15" s="7">
        <v>1</v>
      </c>
      <c r="C15" s="7">
        <v>1</v>
      </c>
      <c r="D15" s="7" t="str">
        <f t="shared" si="0"/>
        <v>Monitor</v>
      </c>
      <c r="E15" s="8" t="str">
        <f t="shared" si="1"/>
        <v>Light touch; watch for change</v>
      </c>
      <c r="F15" s="9"/>
      <c r="P15" t="str">
        <f t="shared" si="2"/>
        <v/>
      </c>
      <c r="Q15" t="str">
        <f t="shared" si="3"/>
        <v/>
      </c>
      <c r="R15" t="str">
        <f t="shared" si="4"/>
        <v>General public</v>
      </c>
      <c r="S15" t="str">
        <f t="shared" si="5"/>
        <v/>
      </c>
    </row>
    <row r="17" spans="1:23" ht="21.75" customHeight="1" x14ac:dyDescent="0.2">
      <c r="A17" s="41" t="s">
        <v>42</v>
      </c>
      <c r="B17" s="41"/>
      <c r="C17" s="41"/>
      <c r="D17" s="41"/>
      <c r="E17" s="41"/>
      <c r="F17" s="41"/>
    </row>
    <row r="18" spans="1:23" ht="30" customHeight="1" x14ac:dyDescent="0.2">
      <c r="A18" s="6" t="s">
        <v>27</v>
      </c>
      <c r="B18" s="6" t="s">
        <v>28</v>
      </c>
      <c r="C18" s="6" t="s">
        <v>29</v>
      </c>
      <c r="D18" s="6" t="s">
        <v>30</v>
      </c>
      <c r="E18" s="6" t="s">
        <v>31</v>
      </c>
      <c r="F18" s="6" t="s">
        <v>32</v>
      </c>
    </row>
    <row r="19" spans="1:23" ht="19.5" customHeight="1" x14ac:dyDescent="0.2">
      <c r="A19" s="10"/>
      <c r="B19" s="11"/>
      <c r="C19" s="11"/>
      <c r="D19" s="7" t="str">
        <f t="shared" ref="D19:D32" si="6">IF(OR(B19="",C19=""),"",IF(AND(B19&gt;=3,C19&gt;=3),"Manage closely",IF(AND(B19&gt;=3,C19&lt;3),"Keep satisfied",IF(AND(B19&lt;3,C19&gt;=3),"Keep informed","Monitor"))))</f>
        <v/>
      </c>
      <c r="E19" s="12" t="str">
        <f t="shared" ref="E19:E32" si="7">IF(D19="","",IF(D19="Manage closely","Engage directly; co-design; bring into key decisions",IF(D19="Keep satisfied","Keep confident; brief regularly; no surprises",IF(D19="Keep informed","Share progress; enlist as advocates","Light touch; watch for change"))))</f>
        <v/>
      </c>
      <c r="F19" s="13"/>
      <c r="T19" t="str">
        <f t="shared" ref="T19:T32" si="8">IF($D19="Keep satisfied",$A19&amp;"","")</f>
        <v/>
      </c>
      <c r="U19" t="str">
        <f t="shared" ref="U19:U32" si="9">IF($D19="Manage closely",$A19&amp;"","")</f>
        <v/>
      </c>
      <c r="V19" t="str">
        <f t="shared" ref="V19:V32" si="10">IF($D19="Monitor",$A19&amp;"","")</f>
        <v/>
      </c>
      <c r="W19" t="str">
        <f t="shared" ref="W19:W32" si="11">IF($D19="Keep informed",$A19&amp;"","")</f>
        <v/>
      </c>
    </row>
    <row r="20" spans="1:23" ht="19.5" customHeight="1" x14ac:dyDescent="0.2">
      <c r="A20" s="10"/>
      <c r="B20" s="11"/>
      <c r="C20" s="11"/>
      <c r="D20" s="7" t="str">
        <f t="shared" si="6"/>
        <v/>
      </c>
      <c r="E20" s="12" t="str">
        <f t="shared" si="7"/>
        <v/>
      </c>
      <c r="F20" s="13"/>
      <c r="T20" t="str">
        <f t="shared" si="8"/>
        <v/>
      </c>
      <c r="U20" t="str">
        <f t="shared" si="9"/>
        <v/>
      </c>
      <c r="V20" t="str">
        <f t="shared" si="10"/>
        <v/>
      </c>
      <c r="W20" t="str">
        <f t="shared" si="11"/>
        <v/>
      </c>
    </row>
    <row r="21" spans="1:23" ht="19.5" customHeight="1" x14ac:dyDescent="0.2">
      <c r="A21" s="10"/>
      <c r="B21" s="11"/>
      <c r="C21" s="11"/>
      <c r="D21" s="7" t="str">
        <f t="shared" si="6"/>
        <v/>
      </c>
      <c r="E21" s="12" t="str">
        <f t="shared" si="7"/>
        <v/>
      </c>
      <c r="F21" s="13"/>
      <c r="T21" t="str">
        <f t="shared" si="8"/>
        <v/>
      </c>
      <c r="U21" t="str">
        <f t="shared" si="9"/>
        <v/>
      </c>
      <c r="V21" t="str">
        <f t="shared" si="10"/>
        <v/>
      </c>
      <c r="W21" t="str">
        <f t="shared" si="11"/>
        <v/>
      </c>
    </row>
    <row r="22" spans="1:23" ht="19.5" customHeight="1" x14ac:dyDescent="0.2">
      <c r="A22" s="10"/>
      <c r="B22" s="11"/>
      <c r="C22" s="11"/>
      <c r="D22" s="7" t="str">
        <f t="shared" si="6"/>
        <v/>
      </c>
      <c r="E22" s="12" t="str">
        <f t="shared" si="7"/>
        <v/>
      </c>
      <c r="F22" s="13"/>
      <c r="T22" t="str">
        <f t="shared" si="8"/>
        <v/>
      </c>
      <c r="U22" t="str">
        <f t="shared" si="9"/>
        <v/>
      </c>
      <c r="V22" t="str">
        <f t="shared" si="10"/>
        <v/>
      </c>
      <c r="W22" t="str">
        <f t="shared" si="11"/>
        <v/>
      </c>
    </row>
    <row r="23" spans="1:23" ht="19.5" customHeight="1" x14ac:dyDescent="0.2">
      <c r="A23" s="10"/>
      <c r="B23" s="11"/>
      <c r="C23" s="11"/>
      <c r="D23" s="7" t="str">
        <f t="shared" si="6"/>
        <v/>
      </c>
      <c r="E23" s="12" t="str">
        <f t="shared" si="7"/>
        <v/>
      </c>
      <c r="F23" s="13"/>
      <c r="T23" t="str">
        <f t="shared" si="8"/>
        <v/>
      </c>
      <c r="U23" t="str">
        <f t="shared" si="9"/>
        <v/>
      </c>
      <c r="V23" t="str">
        <f t="shared" si="10"/>
        <v/>
      </c>
      <c r="W23" t="str">
        <f t="shared" si="11"/>
        <v/>
      </c>
    </row>
    <row r="24" spans="1:23" ht="19.5" customHeight="1" x14ac:dyDescent="0.2">
      <c r="A24" s="10"/>
      <c r="B24" s="11"/>
      <c r="C24" s="11"/>
      <c r="D24" s="7" t="str">
        <f t="shared" si="6"/>
        <v/>
      </c>
      <c r="E24" s="12" t="str">
        <f t="shared" si="7"/>
        <v/>
      </c>
      <c r="F24" s="13"/>
      <c r="T24" t="str">
        <f t="shared" si="8"/>
        <v/>
      </c>
      <c r="U24" t="str">
        <f t="shared" si="9"/>
        <v/>
      </c>
      <c r="V24" t="str">
        <f t="shared" si="10"/>
        <v/>
      </c>
      <c r="W24" t="str">
        <f t="shared" si="11"/>
        <v/>
      </c>
    </row>
    <row r="25" spans="1:23" ht="19.5" customHeight="1" x14ac:dyDescent="0.2">
      <c r="A25" s="10"/>
      <c r="B25" s="11"/>
      <c r="C25" s="11"/>
      <c r="D25" s="7" t="str">
        <f t="shared" si="6"/>
        <v/>
      </c>
      <c r="E25" s="12" t="str">
        <f t="shared" si="7"/>
        <v/>
      </c>
      <c r="F25" s="13"/>
      <c r="T25" t="str">
        <f t="shared" si="8"/>
        <v/>
      </c>
      <c r="U25" t="str">
        <f t="shared" si="9"/>
        <v/>
      </c>
      <c r="V25" t="str">
        <f t="shared" si="10"/>
        <v/>
      </c>
      <c r="W25" t="str">
        <f t="shared" si="11"/>
        <v/>
      </c>
    </row>
    <row r="26" spans="1:23" ht="19.5" customHeight="1" x14ac:dyDescent="0.2">
      <c r="A26" s="10"/>
      <c r="B26" s="11"/>
      <c r="C26" s="11"/>
      <c r="D26" s="7" t="str">
        <f t="shared" si="6"/>
        <v/>
      </c>
      <c r="E26" s="12" t="str">
        <f t="shared" si="7"/>
        <v/>
      </c>
      <c r="F26" s="13"/>
      <c r="T26" t="str">
        <f t="shared" si="8"/>
        <v/>
      </c>
      <c r="U26" t="str">
        <f t="shared" si="9"/>
        <v/>
      </c>
      <c r="V26" t="str">
        <f t="shared" si="10"/>
        <v/>
      </c>
      <c r="W26" t="str">
        <f t="shared" si="11"/>
        <v/>
      </c>
    </row>
    <row r="27" spans="1:23" ht="19.5" customHeight="1" x14ac:dyDescent="0.2">
      <c r="A27" s="10"/>
      <c r="B27" s="11"/>
      <c r="C27" s="11"/>
      <c r="D27" s="7" t="str">
        <f t="shared" si="6"/>
        <v/>
      </c>
      <c r="E27" s="12" t="str">
        <f t="shared" si="7"/>
        <v/>
      </c>
      <c r="F27" s="13"/>
      <c r="T27" t="str">
        <f t="shared" si="8"/>
        <v/>
      </c>
      <c r="U27" t="str">
        <f t="shared" si="9"/>
        <v/>
      </c>
      <c r="V27" t="str">
        <f t="shared" si="10"/>
        <v/>
      </c>
      <c r="W27" t="str">
        <f t="shared" si="11"/>
        <v/>
      </c>
    </row>
    <row r="28" spans="1:23" ht="19.5" customHeight="1" x14ac:dyDescent="0.2">
      <c r="A28" s="10"/>
      <c r="B28" s="11"/>
      <c r="C28" s="11"/>
      <c r="D28" s="7" t="str">
        <f t="shared" si="6"/>
        <v/>
      </c>
      <c r="E28" s="12" t="str">
        <f t="shared" si="7"/>
        <v/>
      </c>
      <c r="F28" s="13"/>
      <c r="T28" t="str">
        <f t="shared" si="8"/>
        <v/>
      </c>
      <c r="U28" t="str">
        <f t="shared" si="9"/>
        <v/>
      </c>
      <c r="V28" t="str">
        <f t="shared" si="10"/>
        <v/>
      </c>
      <c r="W28" t="str">
        <f t="shared" si="11"/>
        <v/>
      </c>
    </row>
    <row r="29" spans="1:23" ht="19.5" customHeight="1" x14ac:dyDescent="0.2">
      <c r="A29" s="10"/>
      <c r="B29" s="11"/>
      <c r="C29" s="11"/>
      <c r="D29" s="7" t="str">
        <f t="shared" si="6"/>
        <v/>
      </c>
      <c r="E29" s="12" t="str">
        <f t="shared" si="7"/>
        <v/>
      </c>
      <c r="F29" s="13"/>
      <c r="T29" t="str">
        <f t="shared" si="8"/>
        <v/>
      </c>
      <c r="U29" t="str">
        <f t="shared" si="9"/>
        <v/>
      </c>
      <c r="V29" t="str">
        <f t="shared" si="10"/>
        <v/>
      </c>
      <c r="W29" t="str">
        <f t="shared" si="11"/>
        <v/>
      </c>
    </row>
    <row r="30" spans="1:23" ht="19.5" customHeight="1" x14ac:dyDescent="0.2">
      <c r="A30" s="10"/>
      <c r="B30" s="11"/>
      <c r="C30" s="11"/>
      <c r="D30" s="7" t="str">
        <f t="shared" si="6"/>
        <v/>
      </c>
      <c r="E30" s="12" t="str">
        <f t="shared" si="7"/>
        <v/>
      </c>
      <c r="F30" s="13"/>
      <c r="T30" t="str">
        <f t="shared" si="8"/>
        <v/>
      </c>
      <c r="U30" t="str">
        <f t="shared" si="9"/>
        <v/>
      </c>
      <c r="V30" t="str">
        <f t="shared" si="10"/>
        <v/>
      </c>
      <c r="W30" t="str">
        <f t="shared" si="11"/>
        <v/>
      </c>
    </row>
    <row r="31" spans="1:23" ht="19.5" customHeight="1" x14ac:dyDescent="0.2">
      <c r="A31" s="10"/>
      <c r="B31" s="11"/>
      <c r="C31" s="11"/>
      <c r="D31" s="7" t="str">
        <f t="shared" si="6"/>
        <v/>
      </c>
      <c r="E31" s="12" t="str">
        <f t="shared" si="7"/>
        <v/>
      </c>
      <c r="F31" s="13"/>
      <c r="T31" t="str">
        <f t="shared" si="8"/>
        <v/>
      </c>
      <c r="U31" t="str">
        <f t="shared" si="9"/>
        <v/>
      </c>
      <c r="V31" t="str">
        <f t="shared" si="10"/>
        <v/>
      </c>
      <c r="W31" t="str">
        <f t="shared" si="11"/>
        <v/>
      </c>
    </row>
    <row r="32" spans="1:23" ht="19.5" customHeight="1" x14ac:dyDescent="0.2">
      <c r="A32" s="10"/>
      <c r="B32" s="11"/>
      <c r="C32" s="11"/>
      <c r="D32" s="7" t="str">
        <f t="shared" si="6"/>
        <v/>
      </c>
      <c r="E32" s="12" t="str">
        <f t="shared" si="7"/>
        <v/>
      </c>
      <c r="F32" s="13"/>
      <c r="T32" t="str">
        <f t="shared" si="8"/>
        <v/>
      </c>
      <c r="U32" t="str">
        <f t="shared" si="9"/>
        <v/>
      </c>
      <c r="V32" t="str">
        <f t="shared" si="10"/>
        <v/>
      </c>
      <c r="W32" t="str">
        <f t="shared" si="11"/>
        <v/>
      </c>
    </row>
    <row r="34" spans="1:14" ht="30" customHeight="1" x14ac:dyDescent="0.2">
      <c r="A34" s="40" t="s">
        <v>43</v>
      </c>
      <c r="B34" s="40"/>
      <c r="C34" s="40"/>
      <c r="D34" s="40"/>
      <c r="E34" s="40"/>
      <c r="F34" s="40"/>
    </row>
    <row r="36" spans="1:14" ht="15.75" customHeight="1" x14ac:dyDescent="0.2">
      <c r="H36" s="49" t="s">
        <v>44</v>
      </c>
      <c r="I36" s="49"/>
      <c r="J36" s="49"/>
      <c r="L36" s="49" t="s">
        <v>45</v>
      </c>
      <c r="M36" s="49"/>
      <c r="N36" s="49"/>
    </row>
    <row r="38" spans="1:14" ht="19.5" customHeight="1" x14ac:dyDescent="0.2">
      <c r="H38" s="48" t="s">
        <v>46</v>
      </c>
      <c r="I38" s="14" t="s">
        <v>47</v>
      </c>
      <c r="J38" s="15" t="s">
        <v>48</v>
      </c>
      <c r="L38" s="48" t="s">
        <v>46</v>
      </c>
      <c r="M38" s="14" t="s">
        <v>47</v>
      </c>
      <c r="N38" s="15" t="s">
        <v>48</v>
      </c>
    </row>
    <row r="39" spans="1:14" ht="30" customHeight="1" x14ac:dyDescent="0.2">
      <c r="H39" s="48"/>
      <c r="I39" s="16" t="str">
        <f>_xlfn.TEXTJOIN(" · ",TRUE(),P7:P15)</f>
        <v>Regulators · Lenders / banks</v>
      </c>
      <c r="J39" s="17" t="str">
        <f>_xlfn.TEXTJOIN(" · ",TRUE(),Q7:Q15)</f>
        <v>Board / CEO · CFO · Institutional investors</v>
      </c>
      <c r="L39" s="48"/>
      <c r="M39" s="16" t="str">
        <f>_xlfn.TEXTJOIN(" · ",TRUE(),T19:T32)</f>
        <v/>
      </c>
      <c r="N39" s="17" t="str">
        <f>_xlfn.TEXTJOIN(" · ",TRUE(),U19:U32)</f>
        <v/>
      </c>
    </row>
    <row r="40" spans="1:14" ht="18" customHeight="1" x14ac:dyDescent="0.2">
      <c r="H40" s="48"/>
      <c r="I40" s="18" t="str">
        <f>REPT("●  ",COUNTIF($D$7:$D$15,"Keep satisfied"))</f>
        <v xml:space="preserve">●  ●  </v>
      </c>
      <c r="J40" s="19" t="str">
        <f>REPT("●  ",COUNTIF($D$7:$D$15,"Manage closely"))</f>
        <v xml:space="preserve">●  ●  ●  </v>
      </c>
      <c r="L40" s="48"/>
      <c r="M40" s="18" t="str">
        <f>REPT("●  ",COUNTIF($D$19:$D$32,"Keep satisfied"))</f>
        <v/>
      </c>
      <c r="N40" s="19" t="str">
        <f>REPT("●  ",COUNTIF($D$19:$D$32,"Manage closely"))</f>
        <v/>
      </c>
    </row>
    <row r="41" spans="1:14" ht="6" customHeight="1" x14ac:dyDescent="0.2">
      <c r="H41" s="48"/>
      <c r="I41" s="20"/>
      <c r="J41" s="21"/>
      <c r="L41" s="48"/>
      <c r="M41" s="20"/>
      <c r="N41" s="21"/>
    </row>
    <row r="42" spans="1:14" ht="7.5" customHeight="1" x14ac:dyDescent="0.2"/>
    <row r="43" spans="1:14" ht="19.5" customHeight="1" x14ac:dyDescent="0.2">
      <c r="H43" s="48" t="s">
        <v>49</v>
      </c>
      <c r="I43" s="14" t="s">
        <v>50</v>
      </c>
      <c r="J43" s="14" t="s">
        <v>51</v>
      </c>
      <c r="L43" s="48" t="s">
        <v>49</v>
      </c>
      <c r="M43" s="14" t="s">
        <v>50</v>
      </c>
      <c r="N43" s="14" t="s">
        <v>51</v>
      </c>
    </row>
    <row r="44" spans="1:14" ht="30" customHeight="1" x14ac:dyDescent="0.2">
      <c r="H44" s="48"/>
      <c r="I44" s="16" t="str">
        <f>_xlfn.TEXTJOIN(" · ",TRUE(),R7:R15)</f>
        <v>Trade press · General public</v>
      </c>
      <c r="J44" s="16" t="str">
        <f>_xlfn.TEXTJOIN(" · ",TRUE(),S7:S15)</f>
        <v>Employees · Community / NGOs</v>
      </c>
      <c r="L44" s="48"/>
      <c r="M44" s="16" t="str">
        <f>_xlfn.TEXTJOIN(" · ",TRUE(),V19:V32)</f>
        <v/>
      </c>
      <c r="N44" s="16" t="str">
        <f>_xlfn.TEXTJOIN(" · ",TRUE(),W19:W32)</f>
        <v/>
      </c>
    </row>
    <row r="45" spans="1:14" ht="18" customHeight="1" x14ac:dyDescent="0.2">
      <c r="H45" s="48"/>
      <c r="I45" s="18" t="str">
        <f>REPT("●  ",COUNTIF($D$7:$D$15,"Monitor"))</f>
        <v xml:space="preserve">●  ●  </v>
      </c>
      <c r="J45" s="18" t="str">
        <f>REPT("●  ",COUNTIF($D$7:$D$15,"Keep informed"))</f>
        <v xml:space="preserve">●  ●  </v>
      </c>
      <c r="L45" s="48"/>
      <c r="M45" s="18" t="str">
        <f>REPT("●  ",COUNTIF($D$19:$D$32,"Monitor"))</f>
        <v/>
      </c>
      <c r="N45" s="18" t="str">
        <f>REPT("●  ",COUNTIF($D$19:$D$32,"Keep informed"))</f>
        <v/>
      </c>
    </row>
    <row r="46" spans="1:14" ht="6" customHeight="1" x14ac:dyDescent="0.2">
      <c r="H46" s="48"/>
      <c r="I46" s="20"/>
      <c r="J46" s="20"/>
      <c r="L46" s="48"/>
      <c r="M46" s="20"/>
      <c r="N46" s="20"/>
    </row>
    <row r="47" spans="1:14" ht="15.75" customHeight="1" x14ac:dyDescent="0.2">
      <c r="I47" s="22" t="s">
        <v>52</v>
      </c>
      <c r="J47" s="22" t="s">
        <v>53</v>
      </c>
      <c r="M47" s="22" t="s">
        <v>52</v>
      </c>
      <c r="N47" s="22" t="s">
        <v>53</v>
      </c>
    </row>
  </sheetData>
  <mergeCells count="13">
    <mergeCell ref="H43:H46"/>
    <mergeCell ref="L43:L46"/>
    <mergeCell ref="A17:F17"/>
    <mergeCell ref="A34:F34"/>
    <mergeCell ref="H36:J36"/>
    <mergeCell ref="L36:N36"/>
    <mergeCell ref="H38:H41"/>
    <mergeCell ref="L38:L41"/>
    <mergeCell ref="A1:F1"/>
    <mergeCell ref="A2:D2"/>
    <mergeCell ref="E2:F2"/>
    <mergeCell ref="A3:F3"/>
    <mergeCell ref="A5:F5"/>
  </mergeCells>
  <conditionalFormatting sqref="D7:D15">
    <cfRule type="expression" dxfId="31" priority="2">
      <formula>D7="Manage closely"</formula>
    </cfRule>
    <cfRule type="expression" dxfId="30" priority="3">
      <formula>D7="Keep satisfied"</formula>
    </cfRule>
    <cfRule type="expression" dxfId="29" priority="4">
      <formula>D7="Keep informed"</formula>
    </cfRule>
    <cfRule type="expression" dxfId="28" priority="5">
      <formula>D7="Monitor"</formula>
    </cfRule>
  </conditionalFormatting>
  <conditionalFormatting sqref="D19:D32">
    <cfRule type="expression" dxfId="27" priority="6">
      <formula>D19="Manage closely"</formula>
    </cfRule>
    <cfRule type="expression" dxfId="26" priority="7">
      <formula>D19="Keep satisfied"</formula>
    </cfRule>
    <cfRule type="expression" dxfId="25" priority="8">
      <formula>D19="Keep informed"</formula>
    </cfRule>
    <cfRule type="expression" dxfId="24" priority="9">
      <formula>D19="Monitor"</formula>
    </cfRule>
  </conditionalFormatting>
  <dataValidations count="1">
    <dataValidation type="list" allowBlank="1" sqref="B7:C15 B19:C32" xr:uid="{00000000-0002-0000-0100-000000000000}">
      <formula1>"1,2,3,4,5"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3D61"/>
  </sheetPr>
  <dimension ref="A1:H32"/>
  <sheetViews>
    <sheetView showGridLines="0" zoomScale="110" zoomScaleNormal="110" workbookViewId="0">
      <pane ySplit="4" topLeftCell="A5" activePane="bottomLeft" state="frozen"/>
      <selection pane="bottomLeft" activeCell="C6" sqref="C6"/>
    </sheetView>
  </sheetViews>
  <sheetFormatPr baseColWidth="10" defaultColWidth="8.6640625" defaultRowHeight="15" x14ac:dyDescent="0.2"/>
  <cols>
    <col min="1" max="1" width="34" customWidth="1"/>
    <col min="2" max="2" width="13" customWidth="1"/>
    <col min="3" max="3" width="15" customWidth="1"/>
    <col min="4" max="4" width="12" customWidth="1"/>
    <col min="5" max="5" width="11" customWidth="1"/>
    <col min="6" max="6" width="14" customWidth="1"/>
    <col min="7" max="7" width="13" customWidth="1"/>
    <col min="8" max="8" width="15" customWidth="1"/>
  </cols>
  <sheetData>
    <row r="1" spans="1:8" ht="25.5" customHeight="1" x14ac:dyDescent="0.2">
      <c r="A1" s="34" t="s">
        <v>175</v>
      </c>
      <c r="B1" s="34"/>
      <c r="C1" s="34"/>
      <c r="D1" s="34"/>
      <c r="E1" s="34"/>
      <c r="F1" s="34"/>
      <c r="G1" s="34"/>
      <c r="H1" s="34"/>
    </row>
    <row r="2" spans="1:8" ht="18" customHeight="1" x14ac:dyDescent="0.2">
      <c r="A2" s="35" t="s">
        <v>54</v>
      </c>
      <c r="B2" s="35"/>
      <c r="C2" s="35"/>
      <c r="D2" s="35"/>
      <c r="E2" s="35"/>
      <c r="F2" s="35"/>
      <c r="G2" s="36" t="s">
        <v>55</v>
      </c>
      <c r="H2" s="36"/>
    </row>
    <row r="3" spans="1:8" ht="15.75" customHeight="1" x14ac:dyDescent="0.2">
      <c r="A3" s="37" t="s">
        <v>56</v>
      </c>
      <c r="B3" s="37"/>
      <c r="C3" s="37"/>
      <c r="D3" s="37"/>
      <c r="E3" s="37"/>
      <c r="F3" s="37"/>
      <c r="G3" s="37"/>
      <c r="H3" s="37"/>
    </row>
    <row r="5" spans="1:8" ht="21.75" customHeight="1" x14ac:dyDescent="0.2">
      <c r="A5" s="38" t="s">
        <v>26</v>
      </c>
      <c r="B5" s="38"/>
      <c r="C5" s="38"/>
      <c r="D5" s="38"/>
      <c r="E5" s="38"/>
      <c r="F5" s="38"/>
      <c r="G5" s="38"/>
      <c r="H5" s="38"/>
    </row>
    <row r="6" spans="1:8" ht="30" customHeight="1" x14ac:dyDescent="0.2">
      <c r="A6" s="6" t="s">
        <v>57</v>
      </c>
      <c r="B6" s="6" t="s">
        <v>58</v>
      </c>
      <c r="C6" s="6" t="s">
        <v>59</v>
      </c>
      <c r="D6" s="6" t="s">
        <v>60</v>
      </c>
      <c r="E6" s="6" t="s">
        <v>61</v>
      </c>
      <c r="F6" s="6" t="s">
        <v>62</v>
      </c>
      <c r="G6" s="6" t="s">
        <v>63</v>
      </c>
      <c r="H6" s="6" t="s">
        <v>64</v>
      </c>
    </row>
    <row r="7" spans="1:8" ht="19.5" customHeight="1" x14ac:dyDescent="0.2">
      <c r="A7" s="4" t="s">
        <v>65</v>
      </c>
      <c r="B7" s="7" t="s">
        <v>66</v>
      </c>
      <c r="C7" s="7" t="s">
        <v>67</v>
      </c>
      <c r="D7" s="7" t="s">
        <v>68</v>
      </c>
      <c r="E7" s="7" t="s">
        <v>68</v>
      </c>
      <c r="F7" s="7" t="s">
        <v>69</v>
      </c>
      <c r="G7" s="7" t="s">
        <v>69</v>
      </c>
      <c r="H7" s="23" t="str">
        <f t="shared" ref="H7:H13" si="0">IF(COUNTA(B7:G7)=0,"",IF(COUNTIF(B7:G7,"A")=1,"OK",IF(COUNTIF(B7:G7,"A")=0,"No owner","Two+ owners")))</f>
        <v>OK</v>
      </c>
    </row>
    <row r="8" spans="1:8" ht="19.5" customHeight="1" x14ac:dyDescent="0.2">
      <c r="A8" s="4" t="s">
        <v>70</v>
      </c>
      <c r="B8" s="7" t="s">
        <v>66</v>
      </c>
      <c r="C8" s="7" t="s">
        <v>67</v>
      </c>
      <c r="D8" s="7" t="s">
        <v>68</v>
      </c>
      <c r="E8" s="7" t="s">
        <v>68</v>
      </c>
      <c r="F8" s="7" t="s">
        <v>68</v>
      </c>
      <c r="G8" s="7" t="s">
        <v>69</v>
      </c>
      <c r="H8" s="23" t="str">
        <f t="shared" si="0"/>
        <v>OK</v>
      </c>
    </row>
    <row r="9" spans="1:8" ht="19.5" customHeight="1" x14ac:dyDescent="0.2">
      <c r="A9" s="4" t="s">
        <v>71</v>
      </c>
      <c r="B9" s="7" t="s">
        <v>66</v>
      </c>
      <c r="C9" s="7" t="s">
        <v>68</v>
      </c>
      <c r="D9" s="7" t="s">
        <v>68</v>
      </c>
      <c r="E9" s="7" t="s">
        <v>67</v>
      </c>
      <c r="F9" s="7" t="s">
        <v>69</v>
      </c>
      <c r="G9" s="7" t="s">
        <v>69</v>
      </c>
      <c r="H9" s="23" t="str">
        <f t="shared" si="0"/>
        <v>OK</v>
      </c>
    </row>
    <row r="10" spans="1:8" ht="19.5" customHeight="1" x14ac:dyDescent="0.2">
      <c r="A10" s="4" t="s">
        <v>72</v>
      </c>
      <c r="B10" s="7" t="s">
        <v>68</v>
      </c>
      <c r="C10" s="7" t="s">
        <v>66</v>
      </c>
      <c r="D10" s="7" t="s">
        <v>68</v>
      </c>
      <c r="E10" s="7" t="s">
        <v>68</v>
      </c>
      <c r="F10" s="7" t="s">
        <v>69</v>
      </c>
      <c r="G10" s="7" t="s">
        <v>67</v>
      </c>
      <c r="H10" s="23" t="str">
        <f t="shared" si="0"/>
        <v>OK</v>
      </c>
    </row>
    <row r="11" spans="1:8" ht="19.5" customHeight="1" x14ac:dyDescent="0.2">
      <c r="A11" s="4" t="s">
        <v>73</v>
      </c>
      <c r="B11" s="7" t="s">
        <v>66</v>
      </c>
      <c r="C11" s="7" t="s">
        <v>67</v>
      </c>
      <c r="D11" s="7" t="s">
        <v>69</v>
      </c>
      <c r="E11" s="7" t="s">
        <v>68</v>
      </c>
      <c r="F11" s="7" t="s">
        <v>68</v>
      </c>
      <c r="G11" s="7" t="s">
        <v>69</v>
      </c>
      <c r="H11" s="23" t="str">
        <f t="shared" si="0"/>
        <v>OK</v>
      </c>
    </row>
    <row r="12" spans="1:8" ht="19.5" customHeight="1" x14ac:dyDescent="0.2">
      <c r="A12" s="4" t="s">
        <v>74</v>
      </c>
      <c r="B12" s="7" t="s">
        <v>66</v>
      </c>
      <c r="C12" s="7" t="s">
        <v>68</v>
      </c>
      <c r="D12" s="7" t="s">
        <v>69</v>
      </c>
      <c r="E12" s="7" t="s">
        <v>68</v>
      </c>
      <c r="F12" s="7" t="s">
        <v>67</v>
      </c>
      <c r="G12" s="7" t="s">
        <v>69</v>
      </c>
      <c r="H12" s="23" t="str">
        <f t="shared" si="0"/>
        <v>OK</v>
      </c>
    </row>
    <row r="13" spans="1:8" ht="19.5" customHeight="1" x14ac:dyDescent="0.2">
      <c r="A13" s="4" t="s">
        <v>75</v>
      </c>
      <c r="B13" s="7" t="s">
        <v>66</v>
      </c>
      <c r="C13" s="7" t="s">
        <v>67</v>
      </c>
      <c r="D13" s="7" t="s">
        <v>68</v>
      </c>
      <c r="E13" s="7" t="s">
        <v>69</v>
      </c>
      <c r="F13" s="7" t="s">
        <v>68</v>
      </c>
      <c r="G13" s="7" t="s">
        <v>69</v>
      </c>
      <c r="H13" s="23" t="str">
        <f t="shared" si="0"/>
        <v>OK</v>
      </c>
    </row>
    <row r="15" spans="1:8" ht="21.75" customHeight="1" x14ac:dyDescent="0.2">
      <c r="A15" s="41" t="s">
        <v>76</v>
      </c>
      <c r="B15" s="41"/>
      <c r="C15" s="41"/>
      <c r="D15" s="41"/>
      <c r="E15" s="41"/>
      <c r="F15" s="41"/>
      <c r="G15" s="41"/>
      <c r="H15" s="41"/>
    </row>
    <row r="16" spans="1:8" ht="30" customHeight="1" x14ac:dyDescent="0.2">
      <c r="A16" s="6" t="s">
        <v>57</v>
      </c>
      <c r="B16" s="6" t="s">
        <v>58</v>
      </c>
      <c r="C16" s="6" t="s">
        <v>59</v>
      </c>
      <c r="D16" s="6" t="s">
        <v>60</v>
      </c>
      <c r="E16" s="6" t="s">
        <v>61</v>
      </c>
      <c r="F16" s="6" t="s">
        <v>62</v>
      </c>
      <c r="G16" s="6" t="s">
        <v>63</v>
      </c>
      <c r="H16" s="6" t="s">
        <v>64</v>
      </c>
    </row>
    <row r="17" spans="1:8" ht="19.5" customHeight="1" x14ac:dyDescent="0.2">
      <c r="A17" s="10"/>
      <c r="B17" s="11"/>
      <c r="C17" s="11"/>
      <c r="D17" s="11"/>
      <c r="E17" s="11"/>
      <c r="F17" s="11"/>
      <c r="G17" s="11"/>
      <c r="H17" s="23" t="str">
        <f t="shared" ref="H17:H30" si="1">IF(COUNTA(B17:G17)=0,"",IF(COUNTIF(B17:G17,"A")=1,"OK",IF(COUNTIF(B17:G17,"A")=0,"No owner","Two+ owners")))</f>
        <v/>
      </c>
    </row>
    <row r="18" spans="1:8" ht="19.5" customHeight="1" x14ac:dyDescent="0.2">
      <c r="A18" s="10"/>
      <c r="B18" s="11"/>
      <c r="C18" s="11"/>
      <c r="D18" s="11"/>
      <c r="E18" s="11"/>
      <c r="F18" s="11"/>
      <c r="G18" s="11"/>
      <c r="H18" s="23" t="str">
        <f t="shared" si="1"/>
        <v/>
      </c>
    </row>
    <row r="19" spans="1:8" ht="19.5" customHeight="1" x14ac:dyDescent="0.2">
      <c r="A19" s="10"/>
      <c r="B19" s="11"/>
      <c r="C19" s="11"/>
      <c r="D19" s="11"/>
      <c r="E19" s="11"/>
      <c r="F19" s="11"/>
      <c r="G19" s="11"/>
      <c r="H19" s="23" t="str">
        <f t="shared" si="1"/>
        <v/>
      </c>
    </row>
    <row r="20" spans="1:8" ht="19.5" customHeight="1" x14ac:dyDescent="0.2">
      <c r="A20" s="10"/>
      <c r="B20" s="11"/>
      <c r="C20" s="11"/>
      <c r="D20" s="11"/>
      <c r="E20" s="11"/>
      <c r="F20" s="11"/>
      <c r="G20" s="11"/>
      <c r="H20" s="23" t="str">
        <f t="shared" si="1"/>
        <v/>
      </c>
    </row>
    <row r="21" spans="1:8" ht="19.5" customHeight="1" x14ac:dyDescent="0.2">
      <c r="A21" s="10"/>
      <c r="B21" s="11"/>
      <c r="C21" s="11"/>
      <c r="D21" s="11"/>
      <c r="E21" s="11"/>
      <c r="F21" s="11"/>
      <c r="G21" s="11"/>
      <c r="H21" s="23" t="str">
        <f t="shared" si="1"/>
        <v/>
      </c>
    </row>
    <row r="22" spans="1:8" ht="19.5" customHeight="1" x14ac:dyDescent="0.2">
      <c r="A22" s="10"/>
      <c r="B22" s="11"/>
      <c r="C22" s="11"/>
      <c r="D22" s="11"/>
      <c r="E22" s="11"/>
      <c r="F22" s="11"/>
      <c r="G22" s="11"/>
      <c r="H22" s="23" t="str">
        <f t="shared" si="1"/>
        <v/>
      </c>
    </row>
    <row r="23" spans="1:8" ht="19.5" customHeight="1" x14ac:dyDescent="0.2">
      <c r="A23" s="10"/>
      <c r="B23" s="11"/>
      <c r="C23" s="11"/>
      <c r="D23" s="11"/>
      <c r="E23" s="11"/>
      <c r="F23" s="11"/>
      <c r="G23" s="11"/>
      <c r="H23" s="23" t="str">
        <f t="shared" si="1"/>
        <v/>
      </c>
    </row>
    <row r="24" spans="1:8" ht="19.5" customHeight="1" x14ac:dyDescent="0.2">
      <c r="A24" s="10"/>
      <c r="B24" s="11"/>
      <c r="C24" s="11"/>
      <c r="D24" s="11"/>
      <c r="E24" s="11"/>
      <c r="F24" s="11"/>
      <c r="G24" s="11"/>
      <c r="H24" s="23" t="str">
        <f t="shared" si="1"/>
        <v/>
      </c>
    </row>
    <row r="25" spans="1:8" ht="19.5" customHeight="1" x14ac:dyDescent="0.2">
      <c r="A25" s="10"/>
      <c r="B25" s="11"/>
      <c r="C25" s="11"/>
      <c r="D25" s="11"/>
      <c r="E25" s="11"/>
      <c r="F25" s="11"/>
      <c r="G25" s="11"/>
      <c r="H25" s="23" t="str">
        <f t="shared" si="1"/>
        <v/>
      </c>
    </row>
    <row r="26" spans="1:8" ht="19.5" customHeight="1" x14ac:dyDescent="0.2">
      <c r="A26" s="10"/>
      <c r="B26" s="11"/>
      <c r="C26" s="11"/>
      <c r="D26" s="11"/>
      <c r="E26" s="11"/>
      <c r="F26" s="11"/>
      <c r="G26" s="11"/>
      <c r="H26" s="23" t="str">
        <f t="shared" si="1"/>
        <v/>
      </c>
    </row>
    <row r="27" spans="1:8" ht="19.5" customHeight="1" x14ac:dyDescent="0.2">
      <c r="A27" s="10"/>
      <c r="B27" s="11"/>
      <c r="C27" s="11"/>
      <c r="D27" s="11"/>
      <c r="E27" s="11"/>
      <c r="F27" s="11"/>
      <c r="G27" s="11"/>
      <c r="H27" s="23" t="str">
        <f t="shared" si="1"/>
        <v/>
      </c>
    </row>
    <row r="28" spans="1:8" ht="19.5" customHeight="1" x14ac:dyDescent="0.2">
      <c r="A28" s="10"/>
      <c r="B28" s="11"/>
      <c r="C28" s="11"/>
      <c r="D28" s="11"/>
      <c r="E28" s="11"/>
      <c r="F28" s="11"/>
      <c r="G28" s="11"/>
      <c r="H28" s="23" t="str">
        <f t="shared" si="1"/>
        <v/>
      </c>
    </row>
    <row r="29" spans="1:8" ht="19.5" customHeight="1" x14ac:dyDescent="0.2">
      <c r="A29" s="10"/>
      <c r="B29" s="11"/>
      <c r="C29" s="11"/>
      <c r="D29" s="11"/>
      <c r="E29" s="11"/>
      <c r="F29" s="11"/>
      <c r="G29" s="11"/>
      <c r="H29" s="23" t="str">
        <f t="shared" si="1"/>
        <v/>
      </c>
    </row>
    <row r="30" spans="1:8" ht="19.5" customHeight="1" x14ac:dyDescent="0.2">
      <c r="A30" s="10"/>
      <c r="B30" s="11"/>
      <c r="C30" s="11"/>
      <c r="D30" s="11"/>
      <c r="E30" s="11"/>
      <c r="F30" s="11"/>
      <c r="G30" s="11"/>
      <c r="H30" s="23" t="str">
        <f t="shared" si="1"/>
        <v/>
      </c>
    </row>
    <row r="32" spans="1:8" ht="30" customHeight="1" x14ac:dyDescent="0.2">
      <c r="A32" s="40" t="s">
        <v>77</v>
      </c>
      <c r="B32" s="40"/>
      <c r="C32" s="40"/>
      <c r="D32" s="40"/>
      <c r="E32" s="40"/>
      <c r="F32" s="40"/>
      <c r="G32" s="40"/>
      <c r="H32" s="40"/>
    </row>
  </sheetData>
  <mergeCells count="7">
    <mergeCell ref="A15:H15"/>
    <mergeCell ref="A32:H32"/>
    <mergeCell ref="A1:H1"/>
    <mergeCell ref="A2:F2"/>
    <mergeCell ref="G2:H2"/>
    <mergeCell ref="A3:H3"/>
    <mergeCell ref="A5:H5"/>
  </mergeCells>
  <conditionalFormatting sqref="B7:G13">
    <cfRule type="expression" dxfId="23" priority="2">
      <formula>B7="A"</formula>
    </cfRule>
    <cfRule type="expression" dxfId="22" priority="3">
      <formula>B7="R"</formula>
    </cfRule>
    <cfRule type="expression" dxfId="21" priority="4">
      <formula>B7="C"</formula>
    </cfRule>
    <cfRule type="expression" dxfId="20" priority="5">
      <formula>B7="I"</formula>
    </cfRule>
  </conditionalFormatting>
  <conditionalFormatting sqref="B17:G30">
    <cfRule type="expression" dxfId="19" priority="6">
      <formula>B17="A"</formula>
    </cfRule>
    <cfRule type="expression" dxfId="18" priority="7">
      <formula>B17="R"</formula>
    </cfRule>
    <cfRule type="expression" dxfId="17" priority="8">
      <formula>B17="C"</formula>
    </cfRule>
    <cfRule type="expression" dxfId="16" priority="9">
      <formula>B17="I"</formula>
    </cfRule>
  </conditionalFormatting>
  <conditionalFormatting sqref="H7:H13">
    <cfRule type="expression" dxfId="15" priority="10">
      <formula>H7="OK"</formula>
    </cfRule>
    <cfRule type="expression" dxfId="14" priority="11">
      <formula>AND(H7&lt;&gt;"OK",H7&lt;&gt;"")</formula>
    </cfRule>
  </conditionalFormatting>
  <conditionalFormatting sqref="H17:H30">
    <cfRule type="expression" dxfId="13" priority="12">
      <formula>H17="OK"</formula>
    </cfRule>
    <cfRule type="expression" dxfId="12" priority="13">
      <formula>AND(H17&lt;&gt;"OK",H17&lt;&gt;"")</formula>
    </cfRule>
  </conditionalFormatting>
  <dataValidations count="1">
    <dataValidation type="list" allowBlank="1" showErrorMessage="1" errorTitle="RACI code" error="Use R, A, C or I." sqref="B7:G13 B17:G30" xr:uid="{00000000-0002-0000-0200-000000000000}">
      <formula1>"R,A,C,I"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3D61"/>
  </sheetPr>
  <dimension ref="A1:G39"/>
  <sheetViews>
    <sheetView showGridLines="0" zoomScaleNormal="100" workbookViewId="0">
      <pane ySplit="4" topLeftCell="A23" activePane="bottomLeft" state="frozen"/>
      <selection pane="bottomLeft" activeCell="B39" sqref="B39:G39"/>
    </sheetView>
  </sheetViews>
  <sheetFormatPr baseColWidth="10" defaultColWidth="8.6640625" defaultRowHeight="15" x14ac:dyDescent="0.2"/>
  <cols>
    <col min="1" max="1" width="30" customWidth="1"/>
    <col min="2" max="2" width="18" customWidth="1"/>
    <col min="3" max="3" width="34" customWidth="1"/>
    <col min="4" max="4" width="18" customWidth="1"/>
    <col min="5" max="5" width="13" customWidth="1"/>
    <col min="6" max="6" width="30" customWidth="1"/>
    <col min="7" max="7" width="15" customWidth="1"/>
  </cols>
  <sheetData>
    <row r="1" spans="1:7" ht="25.5" customHeight="1" x14ac:dyDescent="0.2">
      <c r="A1" s="34" t="s">
        <v>176</v>
      </c>
      <c r="B1" s="34"/>
      <c r="C1" s="34"/>
      <c r="D1" s="34"/>
      <c r="E1" s="34"/>
      <c r="F1" s="34"/>
      <c r="G1" s="34"/>
    </row>
    <row r="2" spans="1:7" ht="18" customHeight="1" x14ac:dyDescent="0.2">
      <c r="A2" s="35" t="s">
        <v>78</v>
      </c>
      <c r="B2" s="35"/>
      <c r="C2" s="35"/>
      <c r="D2" s="35"/>
      <c r="E2" s="35"/>
      <c r="F2" s="36" t="s">
        <v>79</v>
      </c>
      <c r="G2" s="36"/>
    </row>
    <row r="3" spans="1:7" ht="27.75" customHeight="1" x14ac:dyDescent="0.2">
      <c r="A3" s="37" t="s">
        <v>80</v>
      </c>
      <c r="B3" s="37"/>
      <c r="C3" s="37"/>
      <c r="D3" s="37"/>
      <c r="E3" s="37"/>
      <c r="F3" s="37"/>
      <c r="G3" s="37"/>
    </row>
    <row r="5" spans="1:7" ht="21.75" customHeight="1" x14ac:dyDescent="0.2">
      <c r="A5" s="38" t="s">
        <v>26</v>
      </c>
      <c r="B5" s="38"/>
      <c r="C5" s="38"/>
      <c r="D5" s="38"/>
      <c r="E5" s="38"/>
      <c r="F5" s="38"/>
      <c r="G5" s="38"/>
    </row>
    <row r="6" spans="1:7" ht="30" customHeight="1" x14ac:dyDescent="0.2">
      <c r="A6" s="6" t="s">
        <v>81</v>
      </c>
      <c r="B6" s="6" t="s">
        <v>82</v>
      </c>
      <c r="C6" s="6" t="s">
        <v>83</v>
      </c>
      <c r="D6" s="6" t="s">
        <v>84</v>
      </c>
      <c r="E6" s="6" t="s">
        <v>85</v>
      </c>
      <c r="F6" s="6" t="s">
        <v>86</v>
      </c>
      <c r="G6" s="6" t="s">
        <v>87</v>
      </c>
    </row>
    <row r="7" spans="1:7" ht="30" customHeight="1" x14ac:dyDescent="0.2">
      <c r="A7" s="8" t="s">
        <v>88</v>
      </c>
      <c r="B7" s="24" t="s">
        <v>89</v>
      </c>
      <c r="C7" s="8" t="s">
        <v>90</v>
      </c>
      <c r="D7" s="8" t="s">
        <v>91</v>
      </c>
      <c r="E7" s="24" t="s">
        <v>92</v>
      </c>
      <c r="F7" s="8" t="s">
        <v>93</v>
      </c>
      <c r="G7" s="23" t="s">
        <v>94</v>
      </c>
    </row>
    <row r="8" spans="1:7" ht="30" customHeight="1" x14ac:dyDescent="0.2">
      <c r="A8" s="8" t="s">
        <v>95</v>
      </c>
      <c r="B8" s="24" t="s">
        <v>96</v>
      </c>
      <c r="C8" s="8" t="s">
        <v>97</v>
      </c>
      <c r="D8" s="8" t="s">
        <v>98</v>
      </c>
      <c r="E8" s="24" t="s">
        <v>99</v>
      </c>
      <c r="F8" s="8" t="s">
        <v>100</v>
      </c>
      <c r="G8" s="23" t="s">
        <v>101</v>
      </c>
    </row>
    <row r="9" spans="1:7" ht="30" customHeight="1" x14ac:dyDescent="0.2">
      <c r="A9" s="8" t="s">
        <v>102</v>
      </c>
      <c r="B9" s="24" t="s">
        <v>103</v>
      </c>
      <c r="C9" s="8" t="s">
        <v>104</v>
      </c>
      <c r="D9" s="8" t="s">
        <v>105</v>
      </c>
      <c r="E9" s="24" t="s">
        <v>106</v>
      </c>
      <c r="F9" s="8" t="s">
        <v>107</v>
      </c>
      <c r="G9" s="23" t="s">
        <v>94</v>
      </c>
    </row>
    <row r="10" spans="1:7" ht="30" customHeight="1" x14ac:dyDescent="0.2">
      <c r="A10" s="8" t="s">
        <v>108</v>
      </c>
      <c r="B10" s="24" t="s">
        <v>109</v>
      </c>
      <c r="C10" s="8" t="s">
        <v>110</v>
      </c>
      <c r="D10" s="8" t="s">
        <v>111</v>
      </c>
      <c r="E10" s="24" t="s">
        <v>112</v>
      </c>
      <c r="F10" s="8" t="s">
        <v>113</v>
      </c>
      <c r="G10" s="23" t="s">
        <v>101</v>
      </c>
    </row>
    <row r="11" spans="1:7" ht="30" customHeight="1" x14ac:dyDescent="0.2">
      <c r="A11" s="8" t="s">
        <v>114</v>
      </c>
      <c r="B11" s="24" t="s">
        <v>115</v>
      </c>
      <c r="C11" s="8" t="s">
        <v>116</v>
      </c>
      <c r="D11" s="8" t="s">
        <v>117</v>
      </c>
      <c r="E11" s="24" t="s">
        <v>112</v>
      </c>
      <c r="F11" s="8" t="s">
        <v>118</v>
      </c>
      <c r="G11" s="23" t="s">
        <v>119</v>
      </c>
    </row>
    <row r="12" spans="1:7" ht="30" customHeight="1" x14ac:dyDescent="0.2">
      <c r="A12" s="8" t="s">
        <v>120</v>
      </c>
      <c r="B12" s="24" t="s">
        <v>89</v>
      </c>
      <c r="C12" s="8" t="s">
        <v>121</v>
      </c>
      <c r="D12" s="8" t="s">
        <v>91</v>
      </c>
      <c r="E12" s="24" t="s">
        <v>106</v>
      </c>
      <c r="F12" s="8" t="s">
        <v>122</v>
      </c>
      <c r="G12" s="23" t="s">
        <v>94</v>
      </c>
    </row>
    <row r="14" spans="1:7" ht="21.75" customHeight="1" x14ac:dyDescent="0.2">
      <c r="A14" s="41" t="s">
        <v>123</v>
      </c>
      <c r="B14" s="41"/>
      <c r="C14" s="41"/>
      <c r="D14" s="41"/>
      <c r="E14" s="41"/>
      <c r="F14" s="41"/>
      <c r="G14" s="41"/>
    </row>
    <row r="15" spans="1:7" ht="30" customHeight="1" x14ac:dyDescent="0.2">
      <c r="A15" s="6" t="s">
        <v>81</v>
      </c>
      <c r="B15" s="6" t="s">
        <v>82</v>
      </c>
      <c r="C15" s="6" t="s">
        <v>83</v>
      </c>
      <c r="D15" s="6" t="s">
        <v>84</v>
      </c>
      <c r="E15" s="6" t="s">
        <v>85</v>
      </c>
      <c r="F15" s="6" t="s">
        <v>86</v>
      </c>
      <c r="G15" s="6" t="s">
        <v>87</v>
      </c>
    </row>
    <row r="16" spans="1:7" ht="25.5" customHeight="1" x14ac:dyDescent="0.2">
      <c r="A16" s="25"/>
      <c r="B16" s="26"/>
      <c r="C16" s="25"/>
      <c r="D16" s="25"/>
      <c r="E16" s="26"/>
      <c r="F16" s="25"/>
      <c r="G16" s="26"/>
    </row>
    <row r="17" spans="1:7" ht="25.5" customHeight="1" x14ac:dyDescent="0.2">
      <c r="A17" s="25"/>
      <c r="B17" s="26"/>
      <c r="C17" s="25"/>
      <c r="D17" s="25"/>
      <c r="E17" s="26"/>
      <c r="F17" s="25"/>
      <c r="G17" s="26"/>
    </row>
    <row r="18" spans="1:7" ht="25.5" customHeight="1" x14ac:dyDescent="0.2">
      <c r="A18" s="25"/>
      <c r="B18" s="26"/>
      <c r="C18" s="25"/>
      <c r="D18" s="25"/>
      <c r="E18" s="26"/>
      <c r="F18" s="25"/>
      <c r="G18" s="26"/>
    </row>
    <row r="19" spans="1:7" ht="25.5" customHeight="1" x14ac:dyDescent="0.2">
      <c r="A19" s="25"/>
      <c r="B19" s="26"/>
      <c r="C19" s="25"/>
      <c r="D19" s="25"/>
      <c r="E19" s="26"/>
      <c r="F19" s="25"/>
      <c r="G19" s="26"/>
    </row>
    <row r="20" spans="1:7" ht="25.5" customHeight="1" x14ac:dyDescent="0.2">
      <c r="A20" s="25"/>
      <c r="B20" s="26"/>
      <c r="C20" s="25"/>
      <c r="D20" s="25"/>
      <c r="E20" s="26"/>
      <c r="F20" s="25"/>
      <c r="G20" s="26"/>
    </row>
    <row r="21" spans="1:7" ht="25.5" customHeight="1" x14ac:dyDescent="0.2">
      <c r="A21" s="25"/>
      <c r="B21" s="26"/>
      <c r="C21" s="25"/>
      <c r="D21" s="25"/>
      <c r="E21" s="26"/>
      <c r="F21" s="25"/>
      <c r="G21" s="26"/>
    </row>
    <row r="22" spans="1:7" ht="25.5" customHeight="1" x14ac:dyDescent="0.2">
      <c r="A22" s="25"/>
      <c r="B22" s="26"/>
      <c r="C22" s="25"/>
      <c r="D22" s="25"/>
      <c r="E22" s="26"/>
      <c r="F22" s="25"/>
      <c r="G22" s="26"/>
    </row>
    <row r="23" spans="1:7" ht="25.5" customHeight="1" x14ac:dyDescent="0.2">
      <c r="A23" s="25"/>
      <c r="B23" s="26"/>
      <c r="C23" s="25"/>
      <c r="D23" s="25"/>
      <c r="E23" s="26"/>
      <c r="F23" s="25"/>
      <c r="G23" s="26"/>
    </row>
    <row r="24" spans="1:7" ht="25.5" customHeight="1" x14ac:dyDescent="0.2">
      <c r="A24" s="25"/>
      <c r="B24" s="26"/>
      <c r="C24" s="25"/>
      <c r="D24" s="25"/>
      <c r="E24" s="26"/>
      <c r="F24" s="25"/>
      <c r="G24" s="26"/>
    </row>
    <row r="25" spans="1:7" ht="25.5" customHeight="1" x14ac:dyDescent="0.2">
      <c r="A25" s="25"/>
      <c r="B25" s="26"/>
      <c r="C25" s="25"/>
      <c r="D25" s="25"/>
      <c r="E25" s="26"/>
      <c r="F25" s="25"/>
      <c r="G25" s="26"/>
    </row>
    <row r="26" spans="1:7" ht="25.5" customHeight="1" x14ac:dyDescent="0.2">
      <c r="A26" s="25"/>
      <c r="B26" s="26"/>
      <c r="C26" s="25"/>
      <c r="D26" s="25"/>
      <c r="E26" s="26"/>
      <c r="F26" s="25"/>
      <c r="G26" s="26"/>
    </row>
    <row r="27" spans="1:7" ht="25.5" customHeight="1" x14ac:dyDescent="0.2">
      <c r="A27" s="25"/>
      <c r="B27" s="26"/>
      <c r="C27" s="25"/>
      <c r="D27" s="25"/>
      <c r="E27" s="26"/>
      <c r="F27" s="25"/>
      <c r="G27" s="26"/>
    </row>
    <row r="29" spans="1:7" ht="30" customHeight="1" x14ac:dyDescent="0.2">
      <c r="A29" s="40" t="s">
        <v>124</v>
      </c>
      <c r="B29" s="40"/>
      <c r="C29" s="40"/>
      <c r="D29" s="40"/>
      <c r="E29" s="40"/>
      <c r="F29" s="40"/>
      <c r="G29" s="40"/>
    </row>
    <row r="31" spans="1:7" ht="21.75" customHeight="1" x14ac:dyDescent="0.2">
      <c r="A31" s="50" t="s">
        <v>125</v>
      </c>
      <c r="B31" s="50"/>
      <c r="C31" s="50"/>
      <c r="D31" s="50"/>
      <c r="E31" s="50"/>
      <c r="F31" s="50"/>
      <c r="G31" s="50"/>
    </row>
    <row r="32" spans="1:7" ht="18" customHeight="1" x14ac:dyDescent="0.2">
      <c r="A32" s="27" t="s">
        <v>103</v>
      </c>
      <c r="B32" s="51" t="s">
        <v>126</v>
      </c>
      <c r="C32" s="51"/>
      <c r="D32" s="51"/>
      <c r="E32" s="51"/>
      <c r="F32" s="51"/>
      <c r="G32" s="51"/>
    </row>
    <row r="33" spans="1:7" ht="18" customHeight="1" x14ac:dyDescent="0.2">
      <c r="A33" s="27" t="s">
        <v>96</v>
      </c>
      <c r="B33" s="51" t="s">
        <v>180</v>
      </c>
      <c r="C33" s="51"/>
      <c r="D33" s="51"/>
      <c r="E33" s="51"/>
      <c r="F33" s="51"/>
      <c r="G33" s="51"/>
    </row>
    <row r="34" spans="1:7" ht="18" customHeight="1" x14ac:dyDescent="0.2">
      <c r="A34" s="27" t="s">
        <v>89</v>
      </c>
      <c r="B34" s="51" t="s">
        <v>127</v>
      </c>
      <c r="C34" s="51"/>
      <c r="D34" s="51"/>
      <c r="E34" s="51"/>
      <c r="F34" s="51"/>
      <c r="G34" s="51"/>
    </row>
    <row r="35" spans="1:7" ht="18" customHeight="1" x14ac:dyDescent="0.2">
      <c r="A35" s="27" t="s">
        <v>115</v>
      </c>
      <c r="B35" s="51" t="s">
        <v>128</v>
      </c>
      <c r="C35" s="51"/>
      <c r="D35" s="51"/>
      <c r="E35" s="51"/>
      <c r="F35" s="51"/>
      <c r="G35" s="51"/>
    </row>
    <row r="36" spans="1:7" ht="18" customHeight="1" x14ac:dyDescent="0.2">
      <c r="A36" s="27" t="s">
        <v>109</v>
      </c>
      <c r="B36" s="51" t="s">
        <v>129</v>
      </c>
      <c r="C36" s="51"/>
      <c r="D36" s="51"/>
      <c r="E36" s="51"/>
      <c r="F36" s="51"/>
      <c r="G36" s="51"/>
    </row>
    <row r="38" spans="1:7" ht="15" customHeight="1" x14ac:dyDescent="0.2">
      <c r="A38" s="28" t="s">
        <v>130</v>
      </c>
      <c r="B38" s="52" t="s">
        <v>131</v>
      </c>
      <c r="C38" s="52"/>
      <c r="D38" s="52"/>
      <c r="E38" s="52"/>
      <c r="F38" s="52"/>
      <c r="G38" s="52"/>
    </row>
    <row r="39" spans="1:7" ht="15" customHeight="1" x14ac:dyDescent="0.2">
      <c r="A39" s="28" t="s">
        <v>132</v>
      </c>
      <c r="B39" s="52" t="s">
        <v>133</v>
      </c>
      <c r="C39" s="52"/>
      <c r="D39" s="52"/>
      <c r="E39" s="52"/>
      <c r="F39" s="52"/>
      <c r="G39" s="52"/>
    </row>
  </sheetData>
  <mergeCells count="15">
    <mergeCell ref="B34:G34"/>
    <mergeCell ref="B35:G35"/>
    <mergeCell ref="B36:G36"/>
    <mergeCell ref="B38:G38"/>
    <mergeCell ref="B39:G39"/>
    <mergeCell ref="A14:G14"/>
    <mergeCell ref="A29:G29"/>
    <mergeCell ref="A31:G31"/>
    <mergeCell ref="B32:G32"/>
    <mergeCell ref="B33:G33"/>
    <mergeCell ref="A1:G1"/>
    <mergeCell ref="A2:E2"/>
    <mergeCell ref="F2:G2"/>
    <mergeCell ref="A3:G3"/>
    <mergeCell ref="A5:G5"/>
  </mergeCells>
  <conditionalFormatting sqref="G7:G12">
    <cfRule type="expression" dxfId="11" priority="2">
      <formula>G7="Operating"</formula>
    </cfRule>
    <cfRule type="expression" dxfId="10" priority="3">
      <formula>G7="In progress"</formula>
    </cfRule>
    <cfRule type="expression" dxfId="9" priority="4">
      <formula>G7="Gap"</formula>
    </cfRule>
  </conditionalFormatting>
  <conditionalFormatting sqref="G16:G27">
    <cfRule type="expression" dxfId="8" priority="5">
      <formula>G16="Operating"</formula>
    </cfRule>
    <cfRule type="expression" dxfId="7" priority="6">
      <formula>G16="In progress"</formula>
    </cfRule>
    <cfRule type="expression" dxfId="6" priority="7">
      <formula>G16="Gap"</formula>
    </cfRule>
  </conditionalFormatting>
  <dataValidations count="3">
    <dataValidation type="list" allowBlank="1" sqref="B7:B12 B16:B27" xr:uid="{00000000-0002-0000-0300-000000000000}">
      <formula1>"Control Environment,Risk Assessment,Control Activities,Information &amp; Communication,Monitoring"</formula1>
      <formula2>0</formula2>
    </dataValidation>
    <dataValidation type="list" allowBlank="1" sqref="E7:E12 E16:E27" xr:uid="{00000000-0002-0000-0300-000001000000}">
      <formula1>"Continuous,Monthly,Quarterly,Semi-annual,Annual"</formula1>
      <formula2>0</formula2>
    </dataValidation>
    <dataValidation type="list" allowBlank="1" sqref="G7:G12 G16:G27" xr:uid="{00000000-0002-0000-0300-000002000000}">
      <formula1>"Operating,In progress,Gap"</formula1>
      <formula2>0</formula2>
    </dataValidation>
  </dataValidations>
  <hyperlinks>
    <hyperlink ref="B38" r:id="rId1" xr:uid="{00000000-0004-0000-0300-000000000000}"/>
    <hyperlink ref="B39" r:id="rId2" xr:uid="{00000000-0004-0000-0300-000001000000}"/>
  </hyperlink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3D61"/>
  </sheetPr>
  <dimension ref="A1:H35"/>
  <sheetViews>
    <sheetView showGridLines="0" zoomScaleNormal="100" workbookViewId="0">
      <pane ySplit="4" topLeftCell="A5" activePane="bottomLeft" state="frozen"/>
      <selection pane="bottomLeft" activeCell="H9" sqref="H9"/>
    </sheetView>
  </sheetViews>
  <sheetFormatPr baseColWidth="10" defaultColWidth="8.6640625" defaultRowHeight="15" x14ac:dyDescent="0.2"/>
  <cols>
    <col min="1" max="1" width="34" customWidth="1"/>
    <col min="2" max="2" width="16" customWidth="1"/>
    <col min="3" max="5" width="13" customWidth="1"/>
    <col min="6" max="6" width="15" customWidth="1"/>
    <col min="7" max="7" width="12" customWidth="1"/>
    <col min="8" max="8" width="30" customWidth="1"/>
  </cols>
  <sheetData>
    <row r="1" spans="1:8" ht="25.5" customHeight="1" x14ac:dyDescent="0.2">
      <c r="A1" s="34" t="s">
        <v>177</v>
      </c>
      <c r="B1" s="34"/>
      <c r="C1" s="34"/>
      <c r="D1" s="34"/>
      <c r="E1" s="34"/>
      <c r="F1" s="34"/>
      <c r="G1" s="34"/>
      <c r="H1" s="34"/>
    </row>
    <row r="2" spans="1:8" ht="18" customHeight="1" x14ac:dyDescent="0.2">
      <c r="A2" s="35" t="s">
        <v>134</v>
      </c>
      <c r="B2" s="35"/>
      <c r="C2" s="35"/>
      <c r="D2" s="35"/>
      <c r="E2" s="35"/>
      <c r="F2" s="35"/>
      <c r="G2" s="36" t="s">
        <v>135</v>
      </c>
      <c r="H2" s="36"/>
    </row>
    <row r="3" spans="1:8" ht="27.75" customHeight="1" x14ac:dyDescent="0.2">
      <c r="A3" s="37" t="s">
        <v>136</v>
      </c>
      <c r="B3" s="37"/>
      <c r="C3" s="37"/>
      <c r="D3" s="37"/>
      <c r="E3" s="37"/>
      <c r="F3" s="37"/>
      <c r="G3" s="37"/>
      <c r="H3" s="37"/>
    </row>
    <row r="5" spans="1:8" ht="21.75" customHeight="1" x14ac:dyDescent="0.2">
      <c r="A5" s="38" t="s">
        <v>26</v>
      </c>
      <c r="B5" s="38"/>
      <c r="C5" s="38"/>
      <c r="D5" s="38"/>
      <c r="E5" s="38"/>
      <c r="F5" s="38"/>
      <c r="G5" s="38"/>
      <c r="H5" s="38"/>
    </row>
    <row r="6" spans="1:8" ht="30" customHeight="1" x14ac:dyDescent="0.2">
      <c r="A6" s="6" t="s">
        <v>137</v>
      </c>
      <c r="B6" s="6" t="s">
        <v>138</v>
      </c>
      <c r="C6" s="6" t="s">
        <v>139</v>
      </c>
      <c r="D6" s="6" t="s">
        <v>140</v>
      </c>
      <c r="E6" s="6" t="s">
        <v>141</v>
      </c>
      <c r="F6" s="6" t="s">
        <v>142</v>
      </c>
      <c r="G6" s="6" t="s">
        <v>143</v>
      </c>
      <c r="H6" s="6" t="s">
        <v>144</v>
      </c>
    </row>
    <row r="7" spans="1:8" ht="18" customHeight="1" x14ac:dyDescent="0.2">
      <c r="A7" s="39" t="s">
        <v>145</v>
      </c>
      <c r="B7" s="39"/>
      <c r="C7" s="39"/>
      <c r="D7" s="39"/>
      <c r="E7" s="39"/>
      <c r="F7" s="39"/>
      <c r="G7" s="39"/>
      <c r="H7" s="39"/>
    </row>
    <row r="8" spans="1:8" ht="21.75" customHeight="1" x14ac:dyDescent="0.2">
      <c r="A8" s="4" t="s">
        <v>146</v>
      </c>
      <c r="B8" s="29" t="s">
        <v>147</v>
      </c>
      <c r="C8" s="30">
        <v>125000</v>
      </c>
      <c r="D8" s="30">
        <v>102500</v>
      </c>
      <c r="E8" s="30">
        <v>81250</v>
      </c>
      <c r="F8" s="31">
        <f>IF(OR(C8="",D8="",E8="",E8=C8),"",(D8-C8)/(E8-C8))</f>
        <v>0.51428571428571423</v>
      </c>
      <c r="G8" s="23" t="str">
        <f>IF(F8="","",IF(F8&gt;=0.75,"On track",IF(F8&gt;=0.4,"At risk","Behind")))</f>
        <v>At risk</v>
      </c>
      <c r="H8" s="8" t="s">
        <v>148</v>
      </c>
    </row>
    <row r="9" spans="1:8" ht="21.75" customHeight="1" x14ac:dyDescent="0.2">
      <c r="A9" s="4" t="s">
        <v>149</v>
      </c>
      <c r="B9" s="29" t="s">
        <v>150</v>
      </c>
      <c r="C9" s="30">
        <v>0.55000000000000004</v>
      </c>
      <c r="D9" s="30">
        <v>0.42</v>
      </c>
      <c r="E9" s="30">
        <v>0.35</v>
      </c>
      <c r="F9" s="31">
        <f>IF(OR(C9="",D9="",E9="",E9=C9),"",(D9-C9)/(E9-C9))</f>
        <v>0.65000000000000013</v>
      </c>
      <c r="G9" s="23" t="str">
        <f>IF(F9="","",IF(F9&gt;=0.75,"On track",IF(F9&gt;=0.4,"At risk","Behind")))</f>
        <v>At risk</v>
      </c>
      <c r="H9" s="8" t="s">
        <v>151</v>
      </c>
    </row>
    <row r="10" spans="1:8" ht="21.75" customHeight="1" x14ac:dyDescent="0.2">
      <c r="A10" s="4" t="s">
        <v>152</v>
      </c>
      <c r="B10" s="29" t="s">
        <v>153</v>
      </c>
      <c r="C10" s="30">
        <v>480</v>
      </c>
      <c r="D10" s="30">
        <v>500</v>
      </c>
      <c r="E10" s="30">
        <v>400</v>
      </c>
      <c r="F10" s="31">
        <f>IF(OR(C10="",D10="",E10="",E10=C10),"",(D10-C10)/(E10-C10))</f>
        <v>-0.25</v>
      </c>
      <c r="G10" s="23" t="str">
        <f>IF(F10="","",IF(F10&gt;=0.75,"On track",IF(F10&gt;=0.4,"At risk","Behind")))</f>
        <v>Behind</v>
      </c>
      <c r="H10" s="8" t="s">
        <v>154</v>
      </c>
    </row>
    <row r="11" spans="1:8" ht="18" customHeight="1" x14ac:dyDescent="0.2">
      <c r="A11" s="39" t="s">
        <v>155</v>
      </c>
      <c r="B11" s="39"/>
      <c r="C11" s="39"/>
      <c r="D11" s="39"/>
      <c r="E11" s="39"/>
      <c r="F11" s="39"/>
      <c r="G11" s="39"/>
      <c r="H11" s="39"/>
    </row>
    <row r="12" spans="1:8" ht="21.75" customHeight="1" x14ac:dyDescent="0.2">
      <c r="A12" s="4" t="s">
        <v>156</v>
      </c>
      <c r="B12" s="29" t="s">
        <v>157</v>
      </c>
      <c r="C12" s="30">
        <v>70</v>
      </c>
      <c r="D12" s="30">
        <v>76</v>
      </c>
      <c r="E12" s="30">
        <v>78</v>
      </c>
      <c r="F12" s="31">
        <f>IF(OR(C12="",D12="",E12="",E12=C12),"",(D12-C12)/(E12-C12))</f>
        <v>0.75</v>
      </c>
      <c r="G12" s="23" t="str">
        <f>IF(F12="","",IF(F12&gt;=0.75,"On track",IF(F12&gt;=0.4,"At risk","Behind")))</f>
        <v>On track</v>
      </c>
      <c r="H12" s="8" t="s">
        <v>158</v>
      </c>
    </row>
    <row r="13" spans="1:8" ht="21.75" customHeight="1" x14ac:dyDescent="0.2">
      <c r="A13" s="4" t="s">
        <v>159</v>
      </c>
      <c r="B13" s="29" t="s">
        <v>160</v>
      </c>
      <c r="C13" s="30">
        <v>0.45</v>
      </c>
      <c r="D13" s="30">
        <v>0.26</v>
      </c>
      <c r="E13" s="30">
        <v>0.2</v>
      </c>
      <c r="F13" s="31">
        <f>IF(OR(C13="",D13="",E13="",E13=C13),"",(D13-C13)/(E13-C13))</f>
        <v>0.76</v>
      </c>
      <c r="G13" s="23" t="str">
        <f>IF(F13="","",IF(F13&gt;=0.75,"On track",IF(F13&gt;=0.4,"At risk","Behind")))</f>
        <v>On track</v>
      </c>
      <c r="H13" s="8" t="s">
        <v>161</v>
      </c>
    </row>
    <row r="14" spans="1:8" ht="21.75" customHeight="1" x14ac:dyDescent="0.2">
      <c r="A14" s="4" t="s">
        <v>162</v>
      </c>
      <c r="B14" s="29" t="s">
        <v>157</v>
      </c>
      <c r="C14" s="30">
        <v>8</v>
      </c>
      <c r="D14" s="30">
        <v>5</v>
      </c>
      <c r="E14" s="30">
        <v>0</v>
      </c>
      <c r="F14" s="31">
        <f>IF(OR(C14="",D14="",E14="",E14=C14),"",(D14-C14)/(E14-C14))</f>
        <v>0.375</v>
      </c>
      <c r="G14" s="23" t="str">
        <f>IF(F14="","",IF(F14&gt;=0.75,"On track",IF(F14&gt;=0.4,"At risk","Behind")))</f>
        <v>Behind</v>
      </c>
      <c r="H14" s="8" t="s">
        <v>163</v>
      </c>
    </row>
    <row r="15" spans="1:8" ht="18" customHeight="1" x14ac:dyDescent="0.2">
      <c r="A15" s="39" t="s">
        <v>164</v>
      </c>
      <c r="B15" s="39"/>
      <c r="C15" s="39"/>
      <c r="D15" s="39"/>
      <c r="E15" s="39"/>
      <c r="F15" s="39"/>
      <c r="G15" s="39"/>
      <c r="H15" s="39"/>
    </row>
    <row r="16" spans="1:8" ht="21.75" customHeight="1" x14ac:dyDescent="0.2">
      <c r="A16" s="4" t="s">
        <v>165</v>
      </c>
      <c r="B16" s="29" t="s">
        <v>157</v>
      </c>
      <c r="C16" s="30">
        <v>60</v>
      </c>
      <c r="D16" s="30">
        <v>67</v>
      </c>
      <c r="E16" s="30">
        <v>75</v>
      </c>
      <c r="F16" s="31">
        <f>IF(OR(C16="",D16="",E16="",E16=C16),"",(D16-C16)/(E16-C16))</f>
        <v>0.46666666666666667</v>
      </c>
      <c r="G16" s="23" t="str">
        <f>IF(F16="","",IF(F16&gt;=0.75,"On track",IF(F16&gt;=0.4,"At risk","Behind")))</f>
        <v>At risk</v>
      </c>
      <c r="H16" s="8" t="s">
        <v>166</v>
      </c>
    </row>
    <row r="17" spans="1:8" ht="21.75" customHeight="1" x14ac:dyDescent="0.2">
      <c r="A17" s="4" t="s">
        <v>167</v>
      </c>
      <c r="B17" s="29" t="s">
        <v>157</v>
      </c>
      <c r="C17" s="30">
        <v>82</v>
      </c>
      <c r="D17" s="30">
        <v>91</v>
      </c>
      <c r="E17" s="30">
        <v>100</v>
      </c>
      <c r="F17" s="31">
        <f>IF(OR(C17="",D17="",E17="",E17=C17),"",(D17-C17)/(E17-C17))</f>
        <v>0.5</v>
      </c>
      <c r="G17" s="23" t="str">
        <f>IF(F17="","",IF(F17&gt;=0.75,"On track",IF(F17&gt;=0.4,"At risk","Behind")))</f>
        <v>At risk</v>
      </c>
      <c r="H17" s="8" t="s">
        <v>168</v>
      </c>
    </row>
    <row r="18" spans="1:8" ht="21.75" customHeight="1" x14ac:dyDescent="0.2">
      <c r="A18" s="4" t="s">
        <v>169</v>
      </c>
      <c r="B18" s="29" t="s">
        <v>157</v>
      </c>
      <c r="C18" s="30">
        <v>70</v>
      </c>
      <c r="D18" s="30">
        <v>95</v>
      </c>
      <c r="E18" s="30">
        <v>100</v>
      </c>
      <c r="F18" s="31">
        <f>IF(OR(C18="",D18="",E18="",E18=C18),"",(D18-C18)/(E18-C18))</f>
        <v>0.83333333333333337</v>
      </c>
      <c r="G18" s="23" t="str">
        <f>IF(F18="","",IF(F18&gt;=0.75,"On track",IF(F18&gt;=0.4,"At risk","Behind")))</f>
        <v>On track</v>
      </c>
      <c r="H18" s="8" t="s">
        <v>170</v>
      </c>
    </row>
    <row r="20" spans="1:8" ht="21.75" customHeight="1" x14ac:dyDescent="0.2">
      <c r="A20" s="41" t="s">
        <v>171</v>
      </c>
      <c r="B20" s="41"/>
      <c r="C20" s="41"/>
      <c r="D20" s="41"/>
      <c r="E20" s="41"/>
      <c r="F20" s="41"/>
      <c r="G20" s="41"/>
      <c r="H20" s="41"/>
    </row>
    <row r="21" spans="1:8" ht="30" customHeight="1" x14ac:dyDescent="0.2">
      <c r="A21" s="6" t="s">
        <v>137</v>
      </c>
      <c r="B21" s="6" t="s">
        <v>138</v>
      </c>
      <c r="C21" s="6" t="s">
        <v>139</v>
      </c>
      <c r="D21" s="6" t="s">
        <v>140</v>
      </c>
      <c r="E21" s="6" t="s">
        <v>141</v>
      </c>
      <c r="F21" s="6" t="s">
        <v>142</v>
      </c>
      <c r="G21" s="6" t="s">
        <v>143</v>
      </c>
      <c r="H21" s="6" t="s">
        <v>144</v>
      </c>
    </row>
    <row r="22" spans="1:8" ht="18" customHeight="1" x14ac:dyDescent="0.2">
      <c r="A22" s="39" t="s">
        <v>145</v>
      </c>
      <c r="B22" s="39"/>
      <c r="C22" s="39"/>
      <c r="D22" s="39"/>
      <c r="E22" s="39"/>
      <c r="F22" s="39"/>
      <c r="G22" s="39"/>
      <c r="H22" s="39"/>
    </row>
    <row r="23" spans="1:8" ht="21.75" customHeight="1" x14ac:dyDescent="0.2">
      <c r="A23" s="32"/>
      <c r="B23" s="33"/>
      <c r="C23" s="33"/>
      <c r="D23" s="33"/>
      <c r="E23" s="33"/>
      <c r="F23" s="31" t="str">
        <f>IF(OR(C23="",D23="",E23="",E23=C23),"",(D23-C23)/(E23-C23))</f>
        <v/>
      </c>
      <c r="G23" s="23" t="str">
        <f>IF(F23="","",IF(F23&gt;=0.75,"On track",IF(F23&gt;=0.4,"At risk","Behind")))</f>
        <v/>
      </c>
      <c r="H23" s="32"/>
    </row>
    <row r="24" spans="1:8" ht="21.75" customHeight="1" x14ac:dyDescent="0.2">
      <c r="A24" s="32"/>
      <c r="B24" s="33"/>
      <c r="C24" s="33"/>
      <c r="D24" s="33"/>
      <c r="E24" s="33"/>
      <c r="F24" s="31" t="str">
        <f>IF(OR(C24="",D24="",E24="",E24=C24),"",(D24-C24)/(E24-C24))</f>
        <v/>
      </c>
      <c r="G24" s="23" t="str">
        <f>IF(F24="","",IF(F24&gt;=0.75,"On track",IF(F24&gt;=0.4,"At risk","Behind")))</f>
        <v/>
      </c>
      <c r="H24" s="32"/>
    </row>
    <row r="25" spans="1:8" ht="21.75" customHeight="1" x14ac:dyDescent="0.2">
      <c r="A25" s="32"/>
      <c r="B25" s="33"/>
      <c r="C25" s="33"/>
      <c r="D25" s="33"/>
      <c r="E25" s="33"/>
      <c r="F25" s="31" t="str">
        <f>IF(OR(C25="",D25="",E25="",E25=C25),"",(D25-C25)/(E25-C25))</f>
        <v/>
      </c>
      <c r="G25" s="23" t="str">
        <f>IF(F25="","",IF(F25&gt;=0.75,"On track",IF(F25&gt;=0.4,"At risk","Behind")))</f>
        <v/>
      </c>
      <c r="H25" s="32"/>
    </row>
    <row r="26" spans="1:8" ht="18" customHeight="1" x14ac:dyDescent="0.2">
      <c r="A26" s="39" t="s">
        <v>155</v>
      </c>
      <c r="B26" s="39"/>
      <c r="C26" s="39"/>
      <c r="D26" s="39"/>
      <c r="E26" s="39"/>
      <c r="F26" s="39"/>
      <c r="G26" s="39"/>
      <c r="H26" s="39"/>
    </row>
    <row r="27" spans="1:8" ht="21.75" customHeight="1" x14ac:dyDescent="0.2">
      <c r="A27" s="32"/>
      <c r="B27" s="33"/>
      <c r="C27" s="33"/>
      <c r="D27" s="33"/>
      <c r="E27" s="33"/>
      <c r="F27" s="31" t="str">
        <f>IF(OR(C27="",D27="",E27="",E27=C27),"",(D27-C27)/(E27-C27))</f>
        <v/>
      </c>
      <c r="G27" s="23" t="str">
        <f>IF(F27="","",IF(F27&gt;=0.75,"On track",IF(F27&gt;=0.4,"At risk","Behind")))</f>
        <v/>
      </c>
      <c r="H27" s="32"/>
    </row>
    <row r="28" spans="1:8" ht="21.75" customHeight="1" x14ac:dyDescent="0.2">
      <c r="A28" s="32"/>
      <c r="B28" s="33"/>
      <c r="C28" s="33"/>
      <c r="D28" s="33"/>
      <c r="E28" s="33"/>
      <c r="F28" s="31" t="str">
        <f>IF(OR(C28="",D28="",E28="",E28=C28),"",(D28-C28)/(E28-C28))</f>
        <v/>
      </c>
      <c r="G28" s="23" t="str">
        <f>IF(F28="","",IF(F28&gt;=0.75,"On track",IF(F28&gt;=0.4,"At risk","Behind")))</f>
        <v/>
      </c>
      <c r="H28" s="32"/>
    </row>
    <row r="29" spans="1:8" ht="21.75" customHeight="1" x14ac:dyDescent="0.2">
      <c r="A29" s="32"/>
      <c r="B29" s="33"/>
      <c r="C29" s="33"/>
      <c r="D29" s="33"/>
      <c r="E29" s="33"/>
      <c r="F29" s="31" t="str">
        <f>IF(OR(C29="",D29="",E29="",E29=C29),"",(D29-C29)/(E29-C29))</f>
        <v/>
      </c>
      <c r="G29" s="23" t="str">
        <f>IF(F29="","",IF(F29&gt;=0.75,"On track",IF(F29&gt;=0.4,"At risk","Behind")))</f>
        <v/>
      </c>
      <c r="H29" s="32"/>
    </row>
    <row r="30" spans="1:8" ht="18" customHeight="1" x14ac:dyDescent="0.2">
      <c r="A30" s="39" t="s">
        <v>164</v>
      </c>
      <c r="B30" s="39"/>
      <c r="C30" s="39"/>
      <c r="D30" s="39"/>
      <c r="E30" s="39"/>
      <c r="F30" s="39"/>
      <c r="G30" s="39"/>
      <c r="H30" s="39"/>
    </row>
    <row r="31" spans="1:8" ht="21.75" customHeight="1" x14ac:dyDescent="0.2">
      <c r="A31" s="32"/>
      <c r="B31" s="33"/>
      <c r="C31" s="33"/>
      <c r="D31" s="33"/>
      <c r="E31" s="33"/>
      <c r="F31" s="31" t="str">
        <f>IF(OR(C31="",D31="",E31="",E31=C31),"",(D31-C31)/(E31-C31))</f>
        <v/>
      </c>
      <c r="G31" s="23" t="str">
        <f>IF(F31="","",IF(F31&gt;=0.75,"On track",IF(F31&gt;=0.4,"At risk","Behind")))</f>
        <v/>
      </c>
      <c r="H31" s="32"/>
    </row>
    <row r="32" spans="1:8" ht="21.75" customHeight="1" x14ac:dyDescent="0.2">
      <c r="A32" s="32"/>
      <c r="B32" s="33"/>
      <c r="C32" s="33"/>
      <c r="D32" s="33"/>
      <c r="E32" s="33"/>
      <c r="F32" s="31" t="str">
        <f>IF(OR(C32="",D32="",E32="",E32=C32),"",(D32-C32)/(E32-C32))</f>
        <v/>
      </c>
      <c r="G32" s="23" t="str">
        <f>IF(F32="","",IF(F32&gt;=0.75,"On track",IF(F32&gt;=0.4,"At risk","Behind")))</f>
        <v/>
      </c>
      <c r="H32" s="32"/>
    </row>
    <row r="33" spans="1:8" ht="21.75" customHeight="1" x14ac:dyDescent="0.2">
      <c r="A33" s="32"/>
      <c r="B33" s="33"/>
      <c r="C33" s="33"/>
      <c r="D33" s="33"/>
      <c r="E33" s="33"/>
      <c r="F33" s="31" t="str">
        <f>IF(OR(C33="",D33="",E33="",E33=C33),"",(D33-C33)/(E33-C33))</f>
        <v/>
      </c>
      <c r="G33" s="23" t="str">
        <f>IF(F33="","",IF(F33&gt;=0.75,"On track",IF(F33&gt;=0.4,"At risk","Behind")))</f>
        <v/>
      </c>
      <c r="H33" s="32"/>
    </row>
    <row r="35" spans="1:8" ht="30" customHeight="1" x14ac:dyDescent="0.2">
      <c r="A35" s="40" t="s">
        <v>172</v>
      </c>
      <c r="B35" s="40"/>
      <c r="C35" s="40"/>
      <c r="D35" s="40"/>
      <c r="E35" s="40"/>
      <c r="F35" s="40"/>
      <c r="G35" s="40"/>
      <c r="H35" s="40"/>
    </row>
  </sheetData>
  <mergeCells count="13">
    <mergeCell ref="A26:H26"/>
    <mergeCell ref="A30:H30"/>
    <mergeCell ref="A35:H35"/>
    <mergeCell ref="A7:H7"/>
    <mergeCell ref="A11:H11"/>
    <mergeCell ref="A15:H15"/>
    <mergeCell ref="A20:H20"/>
    <mergeCell ref="A22:H22"/>
    <mergeCell ref="A1:H1"/>
    <mergeCell ref="A2:F2"/>
    <mergeCell ref="G2:H2"/>
    <mergeCell ref="A3:H3"/>
    <mergeCell ref="A5:H5"/>
  </mergeCells>
  <conditionalFormatting sqref="G7:G18">
    <cfRule type="expression" dxfId="5" priority="2">
      <formula>G7="On track"</formula>
    </cfRule>
    <cfRule type="expression" dxfId="4" priority="3">
      <formula>G7="At risk"</formula>
    </cfRule>
    <cfRule type="expression" dxfId="3" priority="4">
      <formula>G7="Behind"</formula>
    </cfRule>
  </conditionalFormatting>
  <conditionalFormatting sqref="G22:G33">
    <cfRule type="expression" dxfId="2" priority="5">
      <formula>G22="On track"</formula>
    </cfRule>
    <cfRule type="expression" dxfId="1" priority="6">
      <formula>G22="At risk"</formula>
    </cfRule>
    <cfRule type="expression" dxfId="0" priority="7">
      <formula>G22="Behind"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 Here</vt:lpstr>
      <vt:lpstr>Stakeholder Map</vt:lpstr>
      <vt:lpstr>RACI</vt:lpstr>
      <vt:lpstr>COSO Controls</vt:lpstr>
      <vt:lpstr>Metrics 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Siobhan Lyons-Kramer</cp:lastModifiedBy>
  <cp:revision>0</cp:revision>
  <dcterms:created xsi:type="dcterms:W3CDTF">2026-08-28T19:54:21Z</dcterms:created>
  <dcterms:modified xsi:type="dcterms:W3CDTF">2026-09-17T20:44:20Z</dcterms:modified>
  <dc:language>en-US</dc:language>
</cp:coreProperties>
</file>